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0" yWindow="0" windowWidth="25600" windowHeight="14680" tabRatio="188"/>
  </bookViews>
  <sheets>
    <sheet name="Gyro Calc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2" l="1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I89" i="2"/>
  <c r="G89" i="2"/>
  <c r="H89" i="2"/>
  <c r="M89" i="2"/>
  <c r="Q89" i="2"/>
  <c r="T89" i="2"/>
  <c r="P89" i="2"/>
  <c r="S89" i="2"/>
  <c r="O89" i="2"/>
  <c r="R89" i="2"/>
  <c r="N89" i="2"/>
  <c r="L89" i="2"/>
  <c r="K89" i="2"/>
  <c r="J89" i="2"/>
  <c r="I85" i="2"/>
  <c r="G85" i="2"/>
  <c r="H85" i="2"/>
  <c r="M85" i="2"/>
  <c r="Q85" i="2"/>
  <c r="T85" i="2"/>
  <c r="P85" i="2"/>
  <c r="S85" i="2"/>
  <c r="O85" i="2"/>
  <c r="R85" i="2"/>
  <c r="N85" i="2"/>
  <c r="L85" i="2"/>
  <c r="K85" i="2"/>
  <c r="J85" i="2"/>
  <c r="I84" i="2"/>
  <c r="G84" i="2"/>
  <c r="H84" i="2"/>
  <c r="M84" i="2"/>
  <c r="Q84" i="2"/>
  <c r="T84" i="2"/>
  <c r="P84" i="2"/>
  <c r="S84" i="2"/>
  <c r="O84" i="2"/>
  <c r="R84" i="2"/>
  <c r="N84" i="2"/>
  <c r="L84" i="2"/>
  <c r="K84" i="2"/>
  <c r="J84" i="2"/>
  <c r="I83" i="2"/>
  <c r="G83" i="2"/>
  <c r="H83" i="2"/>
  <c r="M83" i="2"/>
  <c r="Q83" i="2"/>
  <c r="T83" i="2"/>
  <c r="P83" i="2"/>
  <c r="S83" i="2"/>
  <c r="O83" i="2"/>
  <c r="R83" i="2"/>
  <c r="N83" i="2"/>
  <c r="L83" i="2"/>
  <c r="K83" i="2"/>
  <c r="J83" i="2"/>
  <c r="I82" i="2"/>
  <c r="G82" i="2"/>
  <c r="H82" i="2"/>
  <c r="M82" i="2"/>
  <c r="Q82" i="2"/>
  <c r="T82" i="2"/>
  <c r="P82" i="2"/>
  <c r="S82" i="2"/>
  <c r="O82" i="2"/>
  <c r="R82" i="2"/>
  <c r="N82" i="2"/>
  <c r="L82" i="2"/>
  <c r="K82" i="2"/>
  <c r="J82" i="2"/>
  <c r="I81" i="2"/>
  <c r="G81" i="2"/>
  <c r="H81" i="2"/>
  <c r="M81" i="2"/>
  <c r="Q81" i="2"/>
  <c r="T81" i="2"/>
  <c r="P81" i="2"/>
  <c r="S81" i="2"/>
  <c r="O81" i="2"/>
  <c r="R81" i="2"/>
  <c r="N81" i="2"/>
  <c r="L81" i="2"/>
  <c r="K81" i="2"/>
  <c r="J81" i="2"/>
  <c r="I80" i="2"/>
  <c r="G80" i="2"/>
  <c r="H80" i="2"/>
  <c r="M80" i="2"/>
  <c r="Q80" i="2"/>
  <c r="T80" i="2"/>
  <c r="P80" i="2"/>
  <c r="S80" i="2"/>
  <c r="O80" i="2"/>
  <c r="R80" i="2"/>
  <c r="N80" i="2"/>
  <c r="L80" i="2"/>
  <c r="K80" i="2"/>
  <c r="J80" i="2"/>
  <c r="I79" i="2"/>
  <c r="G79" i="2"/>
  <c r="H79" i="2"/>
  <c r="M79" i="2"/>
  <c r="Q79" i="2"/>
  <c r="T79" i="2"/>
  <c r="P79" i="2"/>
  <c r="S79" i="2"/>
  <c r="O79" i="2"/>
  <c r="R79" i="2"/>
  <c r="N79" i="2"/>
  <c r="L79" i="2"/>
  <c r="K79" i="2"/>
  <c r="J79" i="2"/>
  <c r="I78" i="2"/>
  <c r="G78" i="2"/>
  <c r="H78" i="2"/>
  <c r="M78" i="2"/>
  <c r="Q78" i="2"/>
  <c r="T78" i="2"/>
  <c r="P78" i="2"/>
  <c r="S78" i="2"/>
  <c r="O78" i="2"/>
  <c r="R78" i="2"/>
  <c r="N78" i="2"/>
  <c r="L78" i="2"/>
  <c r="K78" i="2"/>
  <c r="J78" i="2"/>
  <c r="I76" i="2"/>
  <c r="G76" i="2"/>
  <c r="H76" i="2"/>
  <c r="M76" i="2"/>
  <c r="Q76" i="2"/>
  <c r="T76" i="2"/>
  <c r="P76" i="2"/>
  <c r="S76" i="2"/>
  <c r="O76" i="2"/>
  <c r="R76" i="2"/>
  <c r="N76" i="2"/>
  <c r="L76" i="2"/>
  <c r="K76" i="2"/>
  <c r="J76" i="2"/>
  <c r="I75" i="2"/>
  <c r="G75" i="2"/>
  <c r="H75" i="2"/>
  <c r="M75" i="2"/>
  <c r="Q75" i="2"/>
  <c r="T75" i="2"/>
  <c r="P75" i="2"/>
  <c r="S75" i="2"/>
  <c r="O75" i="2"/>
  <c r="R75" i="2"/>
  <c r="N75" i="2"/>
  <c r="L75" i="2"/>
  <c r="K75" i="2"/>
  <c r="J75" i="2"/>
  <c r="I74" i="2"/>
  <c r="G74" i="2"/>
  <c r="H74" i="2"/>
  <c r="M74" i="2"/>
  <c r="Q74" i="2"/>
  <c r="T74" i="2"/>
  <c r="P74" i="2"/>
  <c r="S74" i="2"/>
  <c r="O74" i="2"/>
  <c r="R74" i="2"/>
  <c r="N74" i="2"/>
  <c r="L74" i="2"/>
  <c r="K74" i="2"/>
  <c r="J74" i="2"/>
  <c r="I73" i="2"/>
  <c r="G73" i="2"/>
  <c r="H73" i="2"/>
  <c r="M73" i="2"/>
  <c r="Q73" i="2"/>
  <c r="T73" i="2"/>
  <c r="P73" i="2"/>
  <c r="S73" i="2"/>
  <c r="O73" i="2"/>
  <c r="R73" i="2"/>
  <c r="N73" i="2"/>
  <c r="L73" i="2"/>
  <c r="K73" i="2"/>
  <c r="J73" i="2"/>
  <c r="I72" i="2"/>
  <c r="G72" i="2"/>
  <c r="H72" i="2"/>
  <c r="M72" i="2"/>
  <c r="Q72" i="2"/>
  <c r="T72" i="2"/>
  <c r="P72" i="2"/>
  <c r="S72" i="2"/>
  <c r="O72" i="2"/>
  <c r="R72" i="2"/>
  <c r="N72" i="2"/>
  <c r="L72" i="2"/>
  <c r="K72" i="2"/>
  <c r="J72" i="2"/>
  <c r="I71" i="2"/>
  <c r="G71" i="2"/>
  <c r="H71" i="2"/>
  <c r="M71" i="2"/>
  <c r="Q71" i="2"/>
  <c r="T71" i="2"/>
  <c r="P71" i="2"/>
  <c r="S71" i="2"/>
  <c r="O71" i="2"/>
  <c r="R71" i="2"/>
  <c r="N71" i="2"/>
  <c r="L71" i="2"/>
  <c r="K71" i="2"/>
  <c r="J71" i="2"/>
  <c r="I70" i="2"/>
  <c r="G70" i="2"/>
  <c r="H70" i="2"/>
  <c r="M70" i="2"/>
  <c r="Q70" i="2"/>
  <c r="T70" i="2"/>
  <c r="P70" i="2"/>
  <c r="S70" i="2"/>
  <c r="O70" i="2"/>
  <c r="R70" i="2"/>
  <c r="N70" i="2"/>
  <c r="L70" i="2"/>
  <c r="K70" i="2"/>
  <c r="J70" i="2"/>
  <c r="I69" i="2"/>
  <c r="G69" i="2"/>
  <c r="H69" i="2"/>
  <c r="M69" i="2"/>
  <c r="Q69" i="2"/>
  <c r="T69" i="2"/>
  <c r="P69" i="2"/>
  <c r="S69" i="2"/>
  <c r="O69" i="2"/>
  <c r="R69" i="2"/>
  <c r="N69" i="2"/>
  <c r="L69" i="2"/>
  <c r="K69" i="2"/>
  <c r="J69" i="2"/>
  <c r="I68" i="2"/>
  <c r="G68" i="2"/>
  <c r="H68" i="2"/>
  <c r="M68" i="2"/>
  <c r="Q68" i="2"/>
  <c r="T68" i="2"/>
  <c r="P68" i="2"/>
  <c r="S68" i="2"/>
  <c r="O68" i="2"/>
  <c r="R68" i="2"/>
  <c r="N68" i="2"/>
  <c r="L68" i="2"/>
  <c r="K68" i="2"/>
  <c r="J68" i="2"/>
  <c r="I67" i="2"/>
  <c r="G67" i="2"/>
  <c r="H67" i="2"/>
  <c r="M67" i="2"/>
  <c r="Q67" i="2"/>
  <c r="T67" i="2"/>
  <c r="P67" i="2"/>
  <c r="S67" i="2"/>
  <c r="O67" i="2"/>
  <c r="R67" i="2"/>
  <c r="N67" i="2"/>
  <c r="L67" i="2"/>
  <c r="K67" i="2"/>
  <c r="J67" i="2"/>
  <c r="I65" i="2"/>
  <c r="G65" i="2"/>
  <c r="H65" i="2"/>
  <c r="M65" i="2"/>
  <c r="Q65" i="2"/>
  <c r="T65" i="2"/>
  <c r="P65" i="2"/>
  <c r="S65" i="2"/>
  <c r="O65" i="2"/>
  <c r="R65" i="2"/>
  <c r="N65" i="2"/>
  <c r="L65" i="2"/>
  <c r="K65" i="2"/>
  <c r="J65" i="2"/>
  <c r="I64" i="2"/>
  <c r="G64" i="2"/>
  <c r="H64" i="2"/>
  <c r="M64" i="2"/>
  <c r="Q64" i="2"/>
  <c r="T64" i="2"/>
  <c r="P64" i="2"/>
  <c r="S64" i="2"/>
  <c r="O64" i="2"/>
  <c r="R64" i="2"/>
  <c r="N64" i="2"/>
  <c r="L64" i="2"/>
  <c r="K64" i="2"/>
  <c r="J64" i="2"/>
  <c r="I63" i="2"/>
  <c r="G63" i="2"/>
  <c r="H63" i="2"/>
  <c r="M63" i="2"/>
  <c r="Q63" i="2"/>
  <c r="T63" i="2"/>
  <c r="P63" i="2"/>
  <c r="S63" i="2"/>
  <c r="O63" i="2"/>
  <c r="R63" i="2"/>
  <c r="N63" i="2"/>
  <c r="L63" i="2"/>
  <c r="K63" i="2"/>
  <c r="J63" i="2"/>
  <c r="I62" i="2"/>
  <c r="G62" i="2"/>
  <c r="H62" i="2"/>
  <c r="M62" i="2"/>
  <c r="Q62" i="2"/>
  <c r="T62" i="2"/>
  <c r="P62" i="2"/>
  <c r="S62" i="2"/>
  <c r="O62" i="2"/>
  <c r="R62" i="2"/>
  <c r="N62" i="2"/>
  <c r="L62" i="2"/>
  <c r="K62" i="2"/>
  <c r="J62" i="2"/>
  <c r="I61" i="2"/>
  <c r="G61" i="2"/>
  <c r="H61" i="2"/>
  <c r="M61" i="2"/>
  <c r="Q61" i="2"/>
  <c r="T61" i="2"/>
  <c r="P61" i="2"/>
  <c r="S61" i="2"/>
  <c r="O61" i="2"/>
  <c r="R61" i="2"/>
  <c r="N61" i="2"/>
  <c r="L61" i="2"/>
  <c r="K61" i="2"/>
  <c r="J61" i="2"/>
  <c r="I60" i="2"/>
  <c r="G60" i="2"/>
  <c r="H60" i="2"/>
  <c r="M60" i="2"/>
  <c r="Q60" i="2"/>
  <c r="T60" i="2"/>
  <c r="P60" i="2"/>
  <c r="S60" i="2"/>
  <c r="O60" i="2"/>
  <c r="R60" i="2"/>
  <c r="N60" i="2"/>
  <c r="L60" i="2"/>
  <c r="K60" i="2"/>
  <c r="J60" i="2"/>
  <c r="I59" i="2"/>
  <c r="G59" i="2"/>
  <c r="H59" i="2"/>
  <c r="M59" i="2"/>
  <c r="Q59" i="2"/>
  <c r="T59" i="2"/>
  <c r="P59" i="2"/>
  <c r="S59" i="2"/>
  <c r="O59" i="2"/>
  <c r="R59" i="2"/>
  <c r="N59" i="2"/>
  <c r="L59" i="2"/>
  <c r="K59" i="2"/>
  <c r="J59" i="2"/>
  <c r="I56" i="2"/>
  <c r="G56" i="2"/>
  <c r="H56" i="2"/>
  <c r="M56" i="2"/>
  <c r="Q56" i="2"/>
  <c r="T56" i="2"/>
  <c r="P56" i="2"/>
  <c r="S56" i="2"/>
  <c r="O56" i="2"/>
  <c r="R56" i="2"/>
  <c r="N56" i="2"/>
  <c r="L56" i="2"/>
  <c r="K56" i="2"/>
  <c r="J56" i="2"/>
  <c r="I55" i="2"/>
  <c r="G55" i="2"/>
  <c r="H55" i="2"/>
  <c r="M55" i="2"/>
  <c r="Q55" i="2"/>
  <c r="T55" i="2"/>
  <c r="P55" i="2"/>
  <c r="S55" i="2"/>
  <c r="O55" i="2"/>
  <c r="R55" i="2"/>
  <c r="N55" i="2"/>
  <c r="L55" i="2"/>
  <c r="K55" i="2"/>
  <c r="J55" i="2"/>
  <c r="I54" i="2"/>
  <c r="G54" i="2"/>
  <c r="H54" i="2"/>
  <c r="M54" i="2"/>
  <c r="Q54" i="2"/>
  <c r="T54" i="2"/>
  <c r="P54" i="2"/>
  <c r="S54" i="2"/>
  <c r="O54" i="2"/>
  <c r="R54" i="2"/>
  <c r="N54" i="2"/>
  <c r="L54" i="2"/>
  <c r="K54" i="2"/>
  <c r="J54" i="2"/>
  <c r="I53" i="2"/>
  <c r="G53" i="2"/>
  <c r="H53" i="2"/>
  <c r="M53" i="2"/>
  <c r="Q53" i="2"/>
  <c r="T53" i="2"/>
  <c r="P53" i="2"/>
  <c r="S53" i="2"/>
  <c r="O53" i="2"/>
  <c r="R53" i="2"/>
  <c r="N53" i="2"/>
  <c r="L53" i="2"/>
  <c r="K53" i="2"/>
  <c r="J53" i="2"/>
  <c r="I52" i="2"/>
  <c r="G52" i="2"/>
  <c r="H52" i="2"/>
  <c r="M52" i="2"/>
  <c r="Q52" i="2"/>
  <c r="T52" i="2"/>
  <c r="P52" i="2"/>
  <c r="S52" i="2"/>
  <c r="O52" i="2"/>
  <c r="R52" i="2"/>
  <c r="N52" i="2"/>
  <c r="L52" i="2"/>
  <c r="K52" i="2"/>
  <c r="J52" i="2"/>
  <c r="I51" i="2"/>
  <c r="G51" i="2"/>
  <c r="H51" i="2"/>
  <c r="M51" i="2"/>
  <c r="Q51" i="2"/>
  <c r="T51" i="2"/>
  <c r="P51" i="2"/>
  <c r="S51" i="2"/>
  <c r="O51" i="2"/>
  <c r="R51" i="2"/>
  <c r="N51" i="2"/>
  <c r="L51" i="2"/>
  <c r="K51" i="2"/>
  <c r="J51" i="2"/>
  <c r="I50" i="2"/>
  <c r="G50" i="2"/>
  <c r="H50" i="2"/>
  <c r="M50" i="2"/>
  <c r="Q50" i="2"/>
  <c r="T50" i="2"/>
  <c r="P50" i="2"/>
  <c r="S50" i="2"/>
  <c r="O50" i="2"/>
  <c r="R50" i="2"/>
  <c r="N50" i="2"/>
  <c r="L50" i="2"/>
  <c r="K50" i="2"/>
  <c r="J50" i="2"/>
  <c r="I48" i="2"/>
  <c r="G48" i="2"/>
  <c r="H48" i="2"/>
  <c r="M48" i="2"/>
  <c r="Q48" i="2"/>
  <c r="T48" i="2"/>
  <c r="P48" i="2"/>
  <c r="S48" i="2"/>
  <c r="O48" i="2"/>
  <c r="R48" i="2"/>
  <c r="N48" i="2"/>
  <c r="L48" i="2"/>
  <c r="K48" i="2"/>
  <c r="J48" i="2"/>
  <c r="I47" i="2"/>
  <c r="G47" i="2"/>
  <c r="H47" i="2"/>
  <c r="M47" i="2"/>
  <c r="Q47" i="2"/>
  <c r="T47" i="2"/>
  <c r="P47" i="2"/>
  <c r="S47" i="2"/>
  <c r="O47" i="2"/>
  <c r="R47" i="2"/>
  <c r="N47" i="2"/>
  <c r="L47" i="2"/>
  <c r="K47" i="2"/>
  <c r="J47" i="2"/>
  <c r="I46" i="2"/>
  <c r="G46" i="2"/>
  <c r="H46" i="2"/>
  <c r="M46" i="2"/>
  <c r="Q46" i="2"/>
  <c r="T46" i="2"/>
  <c r="P46" i="2"/>
  <c r="S46" i="2"/>
  <c r="O46" i="2"/>
  <c r="R46" i="2"/>
  <c r="N46" i="2"/>
  <c r="L46" i="2"/>
  <c r="K46" i="2"/>
  <c r="J46" i="2"/>
  <c r="I45" i="2"/>
  <c r="G45" i="2"/>
  <c r="H45" i="2"/>
  <c r="M45" i="2"/>
  <c r="Q45" i="2"/>
  <c r="T45" i="2"/>
  <c r="P45" i="2"/>
  <c r="S45" i="2"/>
  <c r="O45" i="2"/>
  <c r="R45" i="2"/>
  <c r="N45" i="2"/>
  <c r="L45" i="2"/>
  <c r="K45" i="2"/>
  <c r="J45" i="2"/>
  <c r="I44" i="2"/>
  <c r="G44" i="2"/>
  <c r="H44" i="2"/>
  <c r="M44" i="2"/>
  <c r="Q44" i="2"/>
  <c r="T44" i="2"/>
  <c r="P44" i="2"/>
  <c r="S44" i="2"/>
  <c r="O44" i="2"/>
  <c r="R44" i="2"/>
  <c r="N44" i="2"/>
  <c r="L44" i="2"/>
  <c r="K44" i="2"/>
  <c r="J44" i="2"/>
  <c r="I43" i="2"/>
  <c r="G43" i="2"/>
  <c r="H43" i="2"/>
  <c r="M43" i="2"/>
  <c r="Q43" i="2"/>
  <c r="T43" i="2"/>
  <c r="P43" i="2"/>
  <c r="S43" i="2"/>
  <c r="O43" i="2"/>
  <c r="R43" i="2"/>
  <c r="N43" i="2"/>
  <c r="L43" i="2"/>
  <c r="K43" i="2"/>
  <c r="J43" i="2"/>
  <c r="I42" i="2"/>
  <c r="G42" i="2"/>
  <c r="H42" i="2"/>
  <c r="M42" i="2"/>
  <c r="Q42" i="2"/>
  <c r="T42" i="2"/>
  <c r="P42" i="2"/>
  <c r="S42" i="2"/>
  <c r="O42" i="2"/>
  <c r="R42" i="2"/>
  <c r="N42" i="2"/>
  <c r="L42" i="2"/>
  <c r="K42" i="2"/>
  <c r="J42" i="2"/>
  <c r="I40" i="2"/>
  <c r="G40" i="2"/>
  <c r="H40" i="2"/>
  <c r="M40" i="2"/>
  <c r="Q40" i="2"/>
  <c r="T40" i="2"/>
  <c r="P40" i="2"/>
  <c r="S40" i="2"/>
  <c r="O40" i="2"/>
  <c r="R40" i="2"/>
  <c r="N40" i="2"/>
  <c r="L40" i="2"/>
  <c r="K40" i="2"/>
  <c r="J40" i="2"/>
  <c r="I39" i="2"/>
  <c r="G39" i="2"/>
  <c r="H39" i="2"/>
  <c r="M39" i="2"/>
  <c r="Q39" i="2"/>
  <c r="T39" i="2"/>
  <c r="P39" i="2"/>
  <c r="S39" i="2"/>
  <c r="O39" i="2"/>
  <c r="R39" i="2"/>
  <c r="N39" i="2"/>
  <c r="L39" i="2"/>
  <c r="K39" i="2"/>
  <c r="J39" i="2"/>
  <c r="I38" i="2"/>
  <c r="G38" i="2"/>
  <c r="H38" i="2"/>
  <c r="M38" i="2"/>
  <c r="Q38" i="2"/>
  <c r="T38" i="2"/>
  <c r="P38" i="2"/>
  <c r="S38" i="2"/>
  <c r="O38" i="2"/>
  <c r="R38" i="2"/>
  <c r="N38" i="2"/>
  <c r="L38" i="2"/>
  <c r="K38" i="2"/>
  <c r="J38" i="2"/>
  <c r="I34" i="2"/>
  <c r="G34" i="2"/>
  <c r="H34" i="2"/>
  <c r="M34" i="2"/>
  <c r="Q34" i="2"/>
  <c r="T34" i="2"/>
  <c r="P34" i="2"/>
  <c r="S34" i="2"/>
  <c r="O34" i="2"/>
  <c r="R34" i="2"/>
  <c r="N34" i="2"/>
  <c r="L34" i="2"/>
  <c r="K34" i="2"/>
  <c r="J34" i="2"/>
  <c r="I33" i="2"/>
  <c r="G33" i="2"/>
  <c r="H33" i="2"/>
  <c r="M33" i="2"/>
  <c r="Q33" i="2"/>
  <c r="T33" i="2"/>
  <c r="P33" i="2"/>
  <c r="S33" i="2"/>
  <c r="O33" i="2"/>
  <c r="R33" i="2"/>
  <c r="N33" i="2"/>
  <c r="L33" i="2"/>
  <c r="K33" i="2"/>
  <c r="J33" i="2"/>
  <c r="I32" i="2"/>
  <c r="G32" i="2"/>
  <c r="H32" i="2"/>
  <c r="M32" i="2"/>
  <c r="Q32" i="2"/>
  <c r="T32" i="2"/>
  <c r="P32" i="2"/>
  <c r="S32" i="2"/>
  <c r="O32" i="2"/>
  <c r="R32" i="2"/>
  <c r="N32" i="2"/>
  <c r="L32" i="2"/>
  <c r="K32" i="2"/>
  <c r="J32" i="2"/>
  <c r="I31" i="2"/>
  <c r="G31" i="2"/>
  <c r="H31" i="2"/>
  <c r="M31" i="2"/>
  <c r="Q31" i="2"/>
  <c r="T31" i="2"/>
  <c r="P31" i="2"/>
  <c r="S31" i="2"/>
  <c r="O31" i="2"/>
  <c r="R31" i="2"/>
  <c r="N31" i="2"/>
  <c r="L31" i="2"/>
  <c r="K31" i="2"/>
  <c r="J31" i="2"/>
  <c r="I30" i="2"/>
  <c r="G30" i="2"/>
  <c r="H30" i="2"/>
  <c r="M30" i="2"/>
  <c r="Q30" i="2"/>
  <c r="T30" i="2"/>
  <c r="P30" i="2"/>
  <c r="S30" i="2"/>
  <c r="O30" i="2"/>
  <c r="R30" i="2"/>
  <c r="N30" i="2"/>
  <c r="L30" i="2"/>
  <c r="K30" i="2"/>
  <c r="J30" i="2"/>
  <c r="I29" i="2"/>
  <c r="G29" i="2"/>
  <c r="H29" i="2"/>
  <c r="M29" i="2"/>
  <c r="Q29" i="2"/>
  <c r="T29" i="2"/>
  <c r="P29" i="2"/>
  <c r="S29" i="2"/>
  <c r="O29" i="2"/>
  <c r="R29" i="2"/>
  <c r="N29" i="2"/>
  <c r="L29" i="2"/>
  <c r="K29" i="2"/>
  <c r="J29" i="2"/>
  <c r="I28" i="2"/>
  <c r="G28" i="2"/>
  <c r="H28" i="2"/>
  <c r="M28" i="2"/>
  <c r="Q28" i="2"/>
  <c r="T28" i="2"/>
  <c r="P28" i="2"/>
  <c r="S28" i="2"/>
  <c r="O28" i="2"/>
  <c r="R28" i="2"/>
  <c r="N28" i="2"/>
  <c r="L28" i="2"/>
  <c r="K28" i="2"/>
  <c r="J28" i="2"/>
  <c r="I27" i="2"/>
  <c r="G27" i="2"/>
  <c r="H27" i="2"/>
  <c r="M27" i="2"/>
  <c r="Q27" i="2"/>
  <c r="T27" i="2"/>
  <c r="P27" i="2"/>
  <c r="S27" i="2"/>
  <c r="O27" i="2"/>
  <c r="R27" i="2"/>
  <c r="N27" i="2"/>
  <c r="L27" i="2"/>
  <c r="K27" i="2"/>
  <c r="J27" i="2"/>
  <c r="I25" i="2"/>
  <c r="G25" i="2"/>
  <c r="H25" i="2"/>
  <c r="M25" i="2"/>
  <c r="Q25" i="2"/>
  <c r="T25" i="2"/>
  <c r="P25" i="2"/>
  <c r="S25" i="2"/>
  <c r="O25" i="2"/>
  <c r="R25" i="2"/>
  <c r="N25" i="2"/>
  <c r="L25" i="2"/>
  <c r="K25" i="2"/>
  <c r="J25" i="2"/>
  <c r="I24" i="2"/>
  <c r="G24" i="2"/>
  <c r="H24" i="2"/>
  <c r="M24" i="2"/>
  <c r="Q24" i="2"/>
  <c r="T24" i="2"/>
  <c r="P24" i="2"/>
  <c r="S24" i="2"/>
  <c r="O24" i="2"/>
  <c r="R24" i="2"/>
  <c r="N24" i="2"/>
  <c r="L24" i="2"/>
  <c r="K24" i="2"/>
  <c r="J24" i="2"/>
  <c r="I23" i="2"/>
  <c r="G23" i="2"/>
  <c r="H23" i="2"/>
  <c r="M23" i="2"/>
  <c r="Q23" i="2"/>
  <c r="T23" i="2"/>
  <c r="P23" i="2"/>
  <c r="S23" i="2"/>
  <c r="O23" i="2"/>
  <c r="R23" i="2"/>
  <c r="N23" i="2"/>
  <c r="L23" i="2"/>
  <c r="K23" i="2"/>
  <c r="J23" i="2"/>
  <c r="I22" i="2"/>
  <c r="G22" i="2"/>
  <c r="H22" i="2"/>
  <c r="M22" i="2"/>
  <c r="Q22" i="2"/>
  <c r="T22" i="2"/>
  <c r="P22" i="2"/>
  <c r="S22" i="2"/>
  <c r="O22" i="2"/>
  <c r="R22" i="2"/>
  <c r="N22" i="2"/>
  <c r="L22" i="2"/>
  <c r="K22" i="2"/>
  <c r="J22" i="2"/>
  <c r="I21" i="2"/>
  <c r="G21" i="2"/>
  <c r="H21" i="2"/>
  <c r="M21" i="2"/>
  <c r="Q21" i="2"/>
  <c r="T21" i="2"/>
  <c r="P21" i="2"/>
  <c r="S21" i="2"/>
  <c r="O21" i="2"/>
  <c r="R21" i="2"/>
  <c r="N21" i="2"/>
  <c r="L21" i="2"/>
  <c r="K21" i="2"/>
  <c r="J21" i="2"/>
  <c r="I20" i="2"/>
  <c r="G20" i="2"/>
  <c r="H20" i="2"/>
  <c r="M20" i="2"/>
  <c r="Q20" i="2"/>
  <c r="T20" i="2"/>
  <c r="P20" i="2"/>
  <c r="S20" i="2"/>
  <c r="O20" i="2"/>
  <c r="R20" i="2"/>
  <c r="N20" i="2"/>
  <c r="L20" i="2"/>
  <c r="K20" i="2"/>
  <c r="J20" i="2"/>
  <c r="I19" i="2"/>
  <c r="G19" i="2"/>
  <c r="H19" i="2"/>
  <c r="M19" i="2"/>
  <c r="Q19" i="2"/>
  <c r="T19" i="2"/>
  <c r="P19" i="2"/>
  <c r="S19" i="2"/>
  <c r="O19" i="2"/>
  <c r="R19" i="2"/>
  <c r="N19" i="2"/>
  <c r="L19" i="2"/>
  <c r="K19" i="2"/>
  <c r="J19" i="2"/>
  <c r="I18" i="2"/>
  <c r="G18" i="2"/>
  <c r="H18" i="2"/>
  <c r="M18" i="2"/>
  <c r="Q18" i="2"/>
  <c r="T18" i="2"/>
  <c r="P18" i="2"/>
  <c r="S18" i="2"/>
  <c r="O18" i="2"/>
  <c r="R18" i="2"/>
  <c r="N18" i="2"/>
  <c r="L18" i="2"/>
  <c r="K18" i="2"/>
  <c r="J18" i="2"/>
  <c r="I17" i="2"/>
  <c r="G17" i="2"/>
  <c r="H17" i="2"/>
  <c r="M17" i="2"/>
  <c r="Q17" i="2"/>
  <c r="T17" i="2"/>
  <c r="P17" i="2"/>
  <c r="S17" i="2"/>
  <c r="O17" i="2"/>
  <c r="R17" i="2"/>
  <c r="N17" i="2"/>
  <c r="L17" i="2"/>
  <c r="K17" i="2"/>
  <c r="J17" i="2"/>
  <c r="I16" i="2"/>
  <c r="G16" i="2"/>
  <c r="H16" i="2"/>
  <c r="M16" i="2"/>
  <c r="Q16" i="2"/>
  <c r="T16" i="2"/>
  <c r="P16" i="2"/>
  <c r="S16" i="2"/>
  <c r="O16" i="2"/>
  <c r="R16" i="2"/>
  <c r="N16" i="2"/>
  <c r="L16" i="2"/>
  <c r="K16" i="2"/>
  <c r="J16" i="2"/>
  <c r="I15" i="2"/>
  <c r="G15" i="2"/>
  <c r="H15" i="2"/>
  <c r="M15" i="2"/>
  <c r="Q15" i="2"/>
  <c r="T15" i="2"/>
  <c r="P15" i="2"/>
  <c r="S15" i="2"/>
  <c r="O15" i="2"/>
  <c r="R15" i="2"/>
  <c r="N15" i="2"/>
  <c r="L15" i="2"/>
  <c r="K15" i="2"/>
  <c r="J15" i="2"/>
  <c r="I14" i="2"/>
  <c r="G14" i="2"/>
  <c r="H14" i="2"/>
  <c r="M14" i="2"/>
  <c r="Q14" i="2"/>
  <c r="T14" i="2"/>
  <c r="P14" i="2"/>
  <c r="S14" i="2"/>
  <c r="O14" i="2"/>
  <c r="R14" i="2"/>
  <c r="N14" i="2"/>
  <c r="L14" i="2"/>
  <c r="K14" i="2"/>
  <c r="J14" i="2"/>
  <c r="I12" i="2"/>
  <c r="G12" i="2"/>
  <c r="H12" i="2"/>
  <c r="M12" i="2"/>
  <c r="Q12" i="2"/>
  <c r="T12" i="2"/>
  <c r="P12" i="2"/>
  <c r="S12" i="2"/>
  <c r="O12" i="2"/>
  <c r="R12" i="2"/>
  <c r="N12" i="2"/>
  <c r="L12" i="2"/>
  <c r="K12" i="2"/>
  <c r="J12" i="2"/>
  <c r="I11" i="2"/>
  <c r="G11" i="2"/>
  <c r="H11" i="2"/>
  <c r="M11" i="2"/>
  <c r="Q11" i="2"/>
  <c r="T11" i="2"/>
  <c r="P11" i="2"/>
  <c r="S11" i="2"/>
  <c r="O11" i="2"/>
  <c r="R11" i="2"/>
  <c r="N11" i="2"/>
  <c r="L11" i="2"/>
  <c r="K11" i="2"/>
  <c r="J11" i="2"/>
  <c r="I10" i="2"/>
  <c r="G10" i="2"/>
  <c r="H10" i="2"/>
  <c r="M10" i="2"/>
  <c r="Q10" i="2"/>
  <c r="T10" i="2"/>
  <c r="P10" i="2"/>
  <c r="S10" i="2"/>
  <c r="O10" i="2"/>
  <c r="R10" i="2"/>
  <c r="N10" i="2"/>
  <c r="L10" i="2"/>
  <c r="K10" i="2"/>
  <c r="J10" i="2"/>
  <c r="I9" i="2"/>
  <c r="G9" i="2"/>
  <c r="H9" i="2"/>
  <c r="M9" i="2"/>
  <c r="Q9" i="2"/>
  <c r="T9" i="2"/>
  <c r="P9" i="2"/>
  <c r="S9" i="2"/>
  <c r="O9" i="2"/>
  <c r="R9" i="2"/>
  <c r="N9" i="2"/>
  <c r="L9" i="2"/>
  <c r="K9" i="2"/>
  <c r="J9" i="2"/>
  <c r="I8" i="2"/>
  <c r="G8" i="2"/>
  <c r="H8" i="2"/>
  <c r="M8" i="2"/>
  <c r="Q8" i="2"/>
  <c r="T8" i="2"/>
  <c r="P8" i="2"/>
  <c r="S8" i="2"/>
  <c r="O8" i="2"/>
  <c r="R8" i="2"/>
  <c r="N8" i="2"/>
  <c r="L8" i="2"/>
  <c r="K8" i="2"/>
  <c r="J8" i="2"/>
  <c r="G7" i="2"/>
  <c r="H7" i="2"/>
  <c r="I7" i="2"/>
  <c r="M7" i="2"/>
  <c r="N7" i="2"/>
  <c r="L7" i="2"/>
  <c r="K7" i="2"/>
  <c r="J7" i="2"/>
</calcChain>
</file>

<file path=xl/connections.xml><?xml version="1.0" encoding="utf-8"?>
<connections xmlns="http://schemas.openxmlformats.org/spreadsheetml/2006/main">
  <connection id="1" name="OffCenterRotation.txt" type="6" refreshedVersion="0" background="1" saveData="1">
    <textPr sourceFile="Macintosh HD:Users:Burns:Dropbox:BF Dropboxes Link:OffCenterRotation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<sst xmlns="http://schemas.openxmlformats.org/spreadsheetml/2006/main" count="42" uniqueCount="23">
  <si>
    <t>Gyro Experiments</t>
  </si>
  <si>
    <t>Scaler Rotation</t>
  </si>
  <si>
    <t>Direction Cosines</t>
  </si>
  <si>
    <t>Spin Axis Angle From Coordinate Basis Axes</t>
  </si>
  <si>
    <t>ADC Counts</t>
  </si>
  <si>
    <t>DPS</t>
  </si>
  <si>
    <t>RPM</t>
  </si>
  <si>
    <t>X</t>
  </si>
  <si>
    <t>Y</t>
  </si>
  <si>
    <t>Z</t>
  </si>
  <si>
    <t>Satellite Time</t>
  </si>
  <si>
    <t>Resets</t>
  </si>
  <si>
    <t>Seconds</t>
  </si>
  <si>
    <t>Z Plane Flat</t>
  </si>
  <si>
    <t>No Rotation</t>
  </si>
  <si>
    <t>CW 3.75 RPM</t>
  </si>
  <si>
    <t>CCW 3.75RPM</t>
  </si>
  <si>
    <t>76 Degree Angle On X Axis</t>
  </si>
  <si>
    <t>CCW 3.75 RPM</t>
  </si>
  <si>
    <t>73 Degrees on Y Axis</t>
  </si>
  <si>
    <t>Raw Data</t>
  </si>
  <si>
    <t>Degrees</t>
  </si>
  <si>
    <t>CW 3.75 RPM Gyros off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</si>
</sst>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5"/>
      <name val="Arial"/>
      <family val="2"/>
      <charset val="1"/>
    </font>
    <font>
      <b/>
      <sz val="12"/>
      <name val="Arial"/>
      <family val="2"/>
      <charset val="1"/>
    </font>
    <font>
      <i/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22"/>
      <name val="Arial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8080"/>
        <bgColor rgb="FFFF9966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2" fontId="0" fillId="2" borderId="0" xfId="0" applyNumberFormat="1" applyFill="1"/>
    <xf numFmtId="2" fontId="0" fillId="2" borderId="1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/>
    <xf numFmtId="2" fontId="4" fillId="2" borderId="0" xfId="0" applyNumberFormat="1" applyFont="1" applyFill="1"/>
    <xf numFmtId="2" fontId="4" fillId="2" borderId="1" xfId="0" applyNumberFormat="1" applyFont="1" applyFill="1" applyBorder="1"/>
    <xf numFmtId="2" fontId="4" fillId="4" borderId="1" xfId="0" applyNumberFormat="1" applyFont="1" applyFill="1" applyBorder="1"/>
    <xf numFmtId="2" fontId="4" fillId="4" borderId="0" xfId="0" applyNumberFormat="1" applyFont="1" applyFill="1"/>
    <xf numFmtId="2" fontId="2" fillId="2" borderId="0" xfId="0" applyNumberFormat="1" applyFont="1" applyFill="1" applyAlignment="1">
      <alignment vertical="center" wrapText="1"/>
    </xf>
    <xf numFmtId="0" fontId="0" fillId="5" borderId="0" xfId="0" applyFill="1"/>
    <xf numFmtId="2" fontId="1" fillId="5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ill="1"/>
    <xf numFmtId="0" fontId="3" fillId="3" borderId="0" xfId="0" applyFont="1" applyFill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2" fontId="0" fillId="5" borderId="5" xfId="0" applyNumberFormat="1" applyFont="1" applyFill="1" applyBorder="1" applyAlignment="1">
      <alignment horizontal="center" vertical="center" wrapText="1"/>
    </xf>
    <xf numFmtId="2" fontId="0" fillId="5" borderId="6" xfId="0" applyNumberFormat="1" applyFont="1" applyFill="1" applyBorder="1" applyAlignment="1">
      <alignment horizontal="center" vertical="center" wrapText="1"/>
    </xf>
    <xf numFmtId="2" fontId="0" fillId="5" borderId="7" xfId="0" applyNumberFormat="1" applyFont="1" applyFill="1" applyBorder="1" applyAlignment="1">
      <alignment horizontal="center" vertical="center" wrapText="1"/>
    </xf>
    <xf numFmtId="2" fontId="0" fillId="5" borderId="0" xfId="0" applyNumberFormat="1" applyFont="1" applyFill="1" applyBorder="1" applyAlignment="1">
      <alignment horizontal="center" vertical="center" wrapText="1"/>
    </xf>
    <xf numFmtId="166" fontId="0" fillId="2" borderId="1" xfId="0" applyNumberFormat="1" applyFill="1" applyBorder="1"/>
    <xf numFmtId="166" fontId="0" fillId="2" borderId="0" xfId="0" applyNumberFormat="1" applyFill="1"/>
    <xf numFmtId="166" fontId="3" fillId="3" borderId="0" xfId="0" applyNumberFormat="1" applyFont="1" applyFill="1" applyAlignment="1">
      <alignment horizontal="center" vertical="center" wrapText="1"/>
    </xf>
    <xf numFmtId="166" fontId="4" fillId="4" borderId="0" xfId="0" applyNumberFormat="1" applyFont="1" applyFill="1"/>
    <xf numFmtId="166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6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C1" workbookViewId="0">
      <pane ySplit="4" topLeftCell="A21" activePane="bottomLeft" state="frozen"/>
      <selection pane="bottomLeft" activeCell="P36" sqref="P36"/>
    </sheetView>
  </sheetViews>
  <sheetFormatPr baseColWidth="10" defaultColWidth="8.83203125" defaultRowHeight="12" x14ac:dyDescent="0"/>
  <cols>
    <col min="1" max="1" width="10.1640625" style="3" customWidth="1"/>
    <col min="2" max="2" width="6.33203125" hidden="1" customWidth="1"/>
    <col min="4" max="9" width="8.83203125" customWidth="1"/>
    <col min="10" max="10" width="6.6640625" customWidth="1"/>
    <col min="11" max="11" width="5.33203125" customWidth="1"/>
    <col min="12" max="12" width="5.1640625" customWidth="1"/>
    <col min="13" max="13" width="8.83203125" customWidth="1"/>
    <col min="14" max="14" width="6" customWidth="1"/>
    <col min="15" max="17" width="8.83203125" customWidth="1"/>
    <col min="18" max="18" width="7" customWidth="1"/>
    <col min="19" max="19" width="7.33203125" customWidth="1"/>
    <col min="20" max="20" width="7" customWidth="1"/>
    <col min="21" max="21" width="9.6640625" bestFit="1" customWidth="1"/>
  </cols>
  <sheetData>
    <row r="1" spans="1:20" ht="3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1" customFormat="1" ht="27.7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0" t="s">
        <v>1</v>
      </c>
      <c r="N2" s="20"/>
      <c r="O2" s="20" t="s">
        <v>2</v>
      </c>
      <c r="P2" s="20"/>
      <c r="Q2" s="20"/>
      <c r="R2" s="20" t="s">
        <v>3</v>
      </c>
      <c r="S2" s="20"/>
      <c r="T2" s="20"/>
    </row>
    <row r="3" spans="1:20" s="13" customFormat="1" ht="15" customHeight="1">
      <c r="A3" s="12"/>
      <c r="B3" s="21" t="s">
        <v>10</v>
      </c>
      <c r="C3" s="21"/>
      <c r="D3" s="21" t="s">
        <v>4</v>
      </c>
      <c r="E3" s="21"/>
      <c r="F3" s="21"/>
      <c r="G3" s="21" t="s">
        <v>5</v>
      </c>
      <c r="H3" s="21"/>
      <c r="I3" s="21"/>
      <c r="J3" s="21" t="s">
        <v>6</v>
      </c>
      <c r="K3" s="21"/>
      <c r="L3" s="21"/>
      <c r="M3" s="12" t="s">
        <v>5</v>
      </c>
      <c r="N3" s="12" t="s">
        <v>6</v>
      </c>
      <c r="O3" s="24"/>
      <c r="P3" s="25"/>
      <c r="Q3" s="26"/>
      <c r="R3" s="24" t="s">
        <v>21</v>
      </c>
      <c r="S3" s="25"/>
      <c r="T3" s="26"/>
    </row>
    <row r="4" spans="1:20" s="16" customFormat="1" ht="24">
      <c r="B4" s="15" t="s">
        <v>11</v>
      </c>
      <c r="C4" s="15" t="s">
        <v>12</v>
      </c>
      <c r="D4" s="15" t="s">
        <v>7</v>
      </c>
      <c r="E4" s="15" t="s">
        <v>8</v>
      </c>
      <c r="F4" s="15" t="s">
        <v>9</v>
      </c>
      <c r="G4" s="15" t="s">
        <v>7</v>
      </c>
      <c r="H4" s="15" t="s">
        <v>8</v>
      </c>
      <c r="I4" s="15" t="s">
        <v>9</v>
      </c>
      <c r="J4" s="15" t="s">
        <v>9</v>
      </c>
      <c r="K4" s="15" t="s">
        <v>8</v>
      </c>
      <c r="L4" s="15" t="s">
        <v>9</v>
      </c>
      <c r="M4" s="15"/>
      <c r="N4" s="15"/>
      <c r="O4" s="15" t="s">
        <v>7</v>
      </c>
      <c r="P4" s="15" t="s">
        <v>8</v>
      </c>
      <c r="Q4" s="15" t="s">
        <v>9</v>
      </c>
      <c r="R4" s="15" t="s">
        <v>7</v>
      </c>
      <c r="S4" s="15" t="s">
        <v>8</v>
      </c>
      <c r="T4" s="15" t="s">
        <v>9</v>
      </c>
    </row>
    <row r="5" spans="1:20" s="17" customFormat="1" ht="37" customHeight="1">
      <c r="A5" s="14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20.75" customHeight="1">
      <c r="A6" s="19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>
      <c r="A7" s="4"/>
      <c r="B7" s="5">
        <v>12</v>
      </c>
      <c r="C7" s="5">
        <v>14</v>
      </c>
      <c r="D7" s="5">
        <v>2037</v>
      </c>
      <c r="E7" s="5">
        <v>2143</v>
      </c>
      <c r="F7" s="5">
        <v>2019</v>
      </c>
      <c r="G7" s="6">
        <f t="shared" ref="G7:G12" si="0">((D7-$D$7)*3/4095)*33.3</f>
        <v>0</v>
      </c>
      <c r="H7" s="6">
        <f t="shared" ref="H7:H12" si="1">((E7-$E$7)*3/4095)*33.3</f>
        <v>0</v>
      </c>
      <c r="I7" s="6">
        <f t="shared" ref="I7:I12" si="2">((F7-$F$7)*3/4095)*33.3</f>
        <v>0</v>
      </c>
      <c r="J7" s="6">
        <f t="shared" ref="J7:L12" si="3">(G7*60)/360</f>
        <v>0</v>
      </c>
      <c r="K7" s="6">
        <f t="shared" si="3"/>
        <v>0</v>
      </c>
      <c r="L7" s="6">
        <f t="shared" si="3"/>
        <v>0</v>
      </c>
      <c r="M7" s="7">
        <f t="shared" ref="M7:M12" si="4">SQRT(G7*G7+H7*H7+I7*I7)</f>
        <v>0</v>
      </c>
      <c r="N7" s="6">
        <f t="shared" ref="N7:N12" si="5">(M7*60)/360</f>
        <v>0</v>
      </c>
      <c r="O7" s="7"/>
      <c r="P7" s="6"/>
      <c r="Q7" s="6"/>
      <c r="R7" s="7"/>
      <c r="S7" s="7"/>
      <c r="T7" s="7"/>
    </row>
    <row r="8" spans="1:20" hidden="1">
      <c r="A8"/>
      <c r="B8" s="5">
        <v>12</v>
      </c>
      <c r="C8" s="5">
        <v>29</v>
      </c>
      <c r="D8" s="5">
        <v>2050</v>
      </c>
      <c r="E8" s="5">
        <v>2142</v>
      </c>
      <c r="F8" s="5">
        <v>2019</v>
      </c>
      <c r="G8" s="6">
        <f t="shared" si="0"/>
        <v>0.31714285714285717</v>
      </c>
      <c r="H8" s="6">
        <f t="shared" si="1"/>
        <v>-2.4395604395604394E-2</v>
      </c>
      <c r="I8" s="6">
        <f t="shared" si="2"/>
        <v>0</v>
      </c>
      <c r="J8" s="6">
        <f t="shared" si="3"/>
        <v>5.2857142857142866E-2</v>
      </c>
      <c r="K8" s="6">
        <f t="shared" si="3"/>
        <v>-4.0659340659340657E-3</v>
      </c>
      <c r="L8" s="6">
        <f t="shared" si="3"/>
        <v>0</v>
      </c>
      <c r="M8" s="7">
        <f t="shared" si="4"/>
        <v>0.318079765704393</v>
      </c>
      <c r="N8" s="6">
        <f t="shared" si="5"/>
        <v>5.3013294284065496E-2</v>
      </c>
      <c r="O8" s="8">
        <f t="shared" ref="O8:Q12" si="6">G8/$M8</f>
        <v>0.9970544855015816</v>
      </c>
      <c r="P8" s="9">
        <f t="shared" si="6"/>
        <v>-7.6696498884737035E-2</v>
      </c>
      <c r="Q8" s="9">
        <f t="shared" si="6"/>
        <v>0</v>
      </c>
      <c r="R8" s="8">
        <f t="shared" ref="R8:T12" si="7">ACOS(ABS(O8))*360/(2*3.14159)</f>
        <v>4.3987090704261167</v>
      </c>
      <c r="S8" s="8">
        <f t="shared" si="7"/>
        <v>85.60136694938592</v>
      </c>
      <c r="T8" s="8">
        <f t="shared" si="7"/>
        <v>90.00007601981207</v>
      </c>
    </row>
    <row r="9" spans="1:20" hidden="1">
      <c r="A9"/>
      <c r="B9" s="5">
        <v>12</v>
      </c>
      <c r="C9" s="5">
        <v>43</v>
      </c>
      <c r="D9" s="5">
        <v>2060</v>
      </c>
      <c r="E9" s="5">
        <v>2153</v>
      </c>
      <c r="F9" s="5">
        <v>2009</v>
      </c>
      <c r="G9" s="6">
        <f t="shared" si="0"/>
        <v>0.56109890109890104</v>
      </c>
      <c r="H9" s="6">
        <f t="shared" si="1"/>
        <v>0.24395604395604392</v>
      </c>
      <c r="I9" s="6">
        <f t="shared" si="2"/>
        <v>-0.24395604395604392</v>
      </c>
      <c r="J9" s="6">
        <f t="shared" si="3"/>
        <v>9.3516483516483506E-2</v>
      </c>
      <c r="K9" s="6">
        <f t="shared" si="3"/>
        <v>4.0659340659340654E-2</v>
      </c>
      <c r="L9" s="6">
        <f t="shared" si="3"/>
        <v>-4.0659340659340654E-2</v>
      </c>
      <c r="M9" s="7">
        <f t="shared" si="4"/>
        <v>0.65868131868131863</v>
      </c>
      <c r="N9" s="6">
        <f t="shared" si="5"/>
        <v>0.10978021978021976</v>
      </c>
      <c r="O9" s="8">
        <f t="shared" si="6"/>
        <v>0.85185185185185186</v>
      </c>
      <c r="P9" s="9">
        <f t="shared" si="6"/>
        <v>0.37037037037037035</v>
      </c>
      <c r="Q9" s="9">
        <f t="shared" si="6"/>
        <v>-0.37037037037037035</v>
      </c>
      <c r="R9" s="8">
        <f t="shared" si="7"/>
        <v>31.586364776388873</v>
      </c>
      <c r="S9" s="8">
        <f t="shared" si="7"/>
        <v>68.261596866583758</v>
      </c>
      <c r="T9" s="8">
        <f t="shared" si="7"/>
        <v>68.261596866583758</v>
      </c>
    </row>
    <row r="10" spans="1:20" hidden="1">
      <c r="A10"/>
      <c r="B10" s="5">
        <v>12</v>
      </c>
      <c r="C10" s="5">
        <v>58</v>
      </c>
      <c r="D10" s="5">
        <v>2053</v>
      </c>
      <c r="E10" s="5">
        <v>2152</v>
      </c>
      <c r="F10" s="5">
        <v>2025</v>
      </c>
      <c r="G10" s="6">
        <f t="shared" si="0"/>
        <v>0.39032967032967031</v>
      </c>
      <c r="H10" s="6">
        <f t="shared" si="1"/>
        <v>0.21956043956043955</v>
      </c>
      <c r="I10" s="6">
        <f t="shared" si="2"/>
        <v>0.14637362637362636</v>
      </c>
      <c r="J10" s="6">
        <f t="shared" si="3"/>
        <v>6.5054945054945051E-2</v>
      </c>
      <c r="K10" s="6">
        <f t="shared" si="3"/>
        <v>3.659340659340659E-2</v>
      </c>
      <c r="L10" s="6">
        <f t="shared" si="3"/>
        <v>2.4395604395604394E-2</v>
      </c>
      <c r="M10" s="7">
        <f t="shared" si="4"/>
        <v>0.47115737992459433</v>
      </c>
      <c r="N10" s="6">
        <f t="shared" si="5"/>
        <v>7.8526229987432389E-2</v>
      </c>
      <c r="O10" s="8">
        <f t="shared" si="6"/>
        <v>0.82844859692559636</v>
      </c>
      <c r="P10" s="9">
        <f t="shared" si="6"/>
        <v>0.46600233577064792</v>
      </c>
      <c r="Q10" s="9">
        <f t="shared" si="6"/>
        <v>0.31066822384709863</v>
      </c>
      <c r="R10" s="8">
        <f t="shared" si="7"/>
        <v>34.060329101395403</v>
      </c>
      <c r="S10" s="8">
        <f t="shared" si="7"/>
        <v>62.224941755207027</v>
      </c>
      <c r="T10" s="8">
        <f t="shared" si="7"/>
        <v>71.9005553644418</v>
      </c>
    </row>
    <row r="11" spans="1:20" hidden="1">
      <c r="A11"/>
      <c r="B11" s="5">
        <v>12</v>
      </c>
      <c r="C11" s="5">
        <v>72</v>
      </c>
      <c r="D11" s="5">
        <v>2051</v>
      </c>
      <c r="E11" s="5">
        <v>2141</v>
      </c>
      <c r="F11" s="5">
        <v>2009</v>
      </c>
      <c r="G11" s="6">
        <f t="shared" si="0"/>
        <v>0.34153846153846151</v>
      </c>
      <c r="H11" s="6">
        <f t="shared" si="1"/>
        <v>-4.8791208791208789E-2</v>
      </c>
      <c r="I11" s="6">
        <f t="shared" si="2"/>
        <v>-0.24395604395604392</v>
      </c>
      <c r="J11" s="6">
        <f t="shared" si="3"/>
        <v>5.6923076923076917E-2</v>
      </c>
      <c r="K11" s="6">
        <f t="shared" si="3"/>
        <v>-8.1318681318681314E-3</v>
      </c>
      <c r="L11" s="6">
        <f t="shared" si="3"/>
        <v>-4.0659340659340654E-2</v>
      </c>
      <c r="M11" s="7">
        <f t="shared" si="4"/>
        <v>0.42254426294537445</v>
      </c>
      <c r="N11" s="6">
        <f t="shared" si="5"/>
        <v>7.0424043824229079E-2</v>
      </c>
      <c r="O11" s="8">
        <f t="shared" si="6"/>
        <v>0.808290376865476</v>
      </c>
      <c r="P11" s="9">
        <f t="shared" si="6"/>
        <v>-0.11547005383792515</v>
      </c>
      <c r="Q11" s="9">
        <f t="shared" si="6"/>
        <v>-0.57735026918962573</v>
      </c>
      <c r="R11" s="8">
        <f t="shared" si="7"/>
        <v>36.070799118496964</v>
      </c>
      <c r="S11" s="8">
        <f t="shared" si="7"/>
        <v>83.369332650984077</v>
      </c>
      <c r="T11" s="8">
        <f t="shared" si="7"/>
        <v>54.735656550476563</v>
      </c>
    </row>
    <row r="12" spans="1:20" hidden="1">
      <c r="A12"/>
      <c r="B12" s="5">
        <v>12</v>
      </c>
      <c r="C12" s="5">
        <v>87</v>
      </c>
      <c r="D12" s="5">
        <v>2044</v>
      </c>
      <c r="E12" s="5">
        <v>2146</v>
      </c>
      <c r="F12" s="5">
        <v>2025</v>
      </c>
      <c r="G12" s="6">
        <f t="shared" si="0"/>
        <v>0.17076923076923076</v>
      </c>
      <c r="H12" s="6">
        <f t="shared" si="1"/>
        <v>7.3186813186813179E-2</v>
      </c>
      <c r="I12" s="6">
        <f t="shared" si="2"/>
        <v>0.14637362637362636</v>
      </c>
      <c r="J12" s="6">
        <f t="shared" si="3"/>
        <v>2.8461538461538458E-2</v>
      </c>
      <c r="K12" s="6">
        <f t="shared" si="3"/>
        <v>1.2197802197802197E-2</v>
      </c>
      <c r="L12" s="6">
        <f t="shared" si="3"/>
        <v>2.4395604395604394E-2</v>
      </c>
      <c r="M12" s="7">
        <f t="shared" si="4"/>
        <v>0.23652416007613736</v>
      </c>
      <c r="N12" s="6">
        <f t="shared" si="5"/>
        <v>3.9420693346022891E-2</v>
      </c>
      <c r="O12" s="8">
        <f t="shared" si="6"/>
        <v>0.72199487238115534</v>
      </c>
      <c r="P12" s="9">
        <f t="shared" si="6"/>
        <v>0.30942637387763799</v>
      </c>
      <c r="Q12" s="9">
        <f t="shared" si="6"/>
        <v>0.61885274775527599</v>
      </c>
      <c r="R12" s="8">
        <f t="shared" si="7"/>
        <v>43.780609634424017</v>
      </c>
      <c r="S12" s="8">
        <f t="shared" si="7"/>
        <v>71.975396268206069</v>
      </c>
      <c r="T12" s="8">
        <f t="shared" si="7"/>
        <v>51.767639372134717</v>
      </c>
    </row>
    <row r="13" spans="1:20" ht="16" customHeight="1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8" customFormat="1" hidden="1">
      <c r="B14" s="8">
        <v>12</v>
      </c>
      <c r="C14" s="8">
        <v>102</v>
      </c>
      <c r="D14" s="8">
        <v>2057</v>
      </c>
      <c r="E14" s="8">
        <v>2152</v>
      </c>
      <c r="F14" s="8">
        <v>2008</v>
      </c>
      <c r="G14" s="8">
        <f t="shared" ref="G14:G25" si="8">((D14-$D$7)*3/4095)*33.3</f>
        <v>0.48791208791208784</v>
      </c>
      <c r="H14" s="8">
        <f t="shared" ref="H14:H25" si="9">((E14-$E$7)*3/4095)*33.3</f>
        <v>0.21956043956043955</v>
      </c>
      <c r="I14" s="8">
        <f t="shared" ref="I14:I25" si="10">((F14-$F$7)*3/4095)*33.3</f>
        <v>-0.26835164835164838</v>
      </c>
      <c r="J14" s="8">
        <f t="shared" ref="J14:J25" si="11">(G14*60)/360</f>
        <v>8.1318681318681307E-2</v>
      </c>
      <c r="K14" s="8">
        <f t="shared" ref="K14:K25" si="12">(H14*60)/360</f>
        <v>3.659340659340659E-2</v>
      </c>
      <c r="L14" s="8">
        <f t="shared" ref="L14:L25" si="13">(I14*60)/360</f>
        <v>-4.4725274725274725E-2</v>
      </c>
      <c r="M14" s="8">
        <f t="shared" ref="M14:M25" si="14">SQRT(G14*G14+H14*H14+I14*I14)</f>
        <v>0.59856294516429354</v>
      </c>
      <c r="N14" s="8">
        <f t="shared" ref="N14:N25" si="15">(M14*60)/360</f>
        <v>9.9760490860715603E-2</v>
      </c>
      <c r="O14" s="8">
        <f t="shared" ref="O14:O25" si="16">G14/$M14</f>
        <v>0.81513914593922243</v>
      </c>
      <c r="P14" s="8">
        <f t="shared" ref="P14:P25" si="17">H14/$M14</f>
        <v>0.36681261567265011</v>
      </c>
      <c r="Q14" s="8">
        <f t="shared" ref="Q14:Q25" si="18">I14/$M14</f>
        <v>-0.44832653026657243</v>
      </c>
      <c r="R14" s="8">
        <f t="shared" ref="R14:R25" si="19">ACOS(ABS(O14))*360/(2*3.14159)</f>
        <v>35.398907253414642</v>
      </c>
      <c r="S14" s="8">
        <f t="shared" ref="S14:S25" si="20">ACOS(ABS(P14))*360/(2*3.14159)</f>
        <v>68.480881024593344</v>
      </c>
      <c r="T14" s="8">
        <f t="shared" ref="T14:T25" si="21">ACOS(ABS(Q14))*360/(2*3.14159)</f>
        <v>63.363687059021096</v>
      </c>
    </row>
    <row r="15" spans="1:20" s="18" customFormat="1" hidden="1">
      <c r="B15" s="8">
        <v>12</v>
      </c>
      <c r="C15" s="8">
        <v>116</v>
      </c>
      <c r="D15" s="8">
        <v>2041</v>
      </c>
      <c r="E15" s="8">
        <v>2150</v>
      </c>
      <c r="F15" s="8">
        <v>2020</v>
      </c>
      <c r="G15" s="8">
        <f t="shared" si="8"/>
        <v>9.7582417582417577E-2</v>
      </c>
      <c r="H15" s="8">
        <f t="shared" si="9"/>
        <v>0.17076923076923076</v>
      </c>
      <c r="I15" s="8">
        <f t="shared" si="10"/>
        <v>2.4395604395604394E-2</v>
      </c>
      <c r="J15" s="8">
        <f t="shared" si="11"/>
        <v>1.6263736263736263E-2</v>
      </c>
      <c r="K15" s="8">
        <f t="shared" si="12"/>
        <v>2.8461538461538458E-2</v>
      </c>
      <c r="L15" s="8">
        <f t="shared" si="13"/>
        <v>4.0659340659340657E-3</v>
      </c>
      <c r="M15" s="8">
        <f t="shared" si="14"/>
        <v>0.19819082701419596</v>
      </c>
      <c r="N15" s="8">
        <f t="shared" si="15"/>
        <v>3.3031804502365994E-2</v>
      </c>
      <c r="O15" s="8">
        <f t="shared" si="16"/>
        <v>0.4923659639173309</v>
      </c>
      <c r="P15" s="8">
        <f t="shared" si="17"/>
        <v>0.86164043685532898</v>
      </c>
      <c r="Q15" s="8">
        <f t="shared" si="18"/>
        <v>0.12309149097933272</v>
      </c>
      <c r="R15" s="8">
        <f t="shared" si="19"/>
        <v>60.503842608843115</v>
      </c>
      <c r="S15" s="8">
        <f t="shared" si="20"/>
        <v>30.498752747859026</v>
      </c>
      <c r="T15" s="8">
        <f t="shared" si="21"/>
        <v>82.929514930598771</v>
      </c>
    </row>
    <row r="16" spans="1:20">
      <c r="A16"/>
      <c r="B16">
        <v>12</v>
      </c>
      <c r="C16">
        <v>136</v>
      </c>
      <c r="D16">
        <v>2003</v>
      </c>
      <c r="E16">
        <v>2173</v>
      </c>
      <c r="F16">
        <v>957</v>
      </c>
      <c r="G16" s="1">
        <f t="shared" si="8"/>
        <v>-0.82945054945054941</v>
      </c>
      <c r="H16" s="1">
        <f t="shared" si="9"/>
        <v>0.73186813186813182</v>
      </c>
      <c r="I16" s="1">
        <f t="shared" si="10"/>
        <v>-25.908131868131868</v>
      </c>
      <c r="J16" s="1">
        <f t="shared" si="11"/>
        <v>-0.13824175824175824</v>
      </c>
      <c r="K16" s="1">
        <f t="shared" si="12"/>
        <v>0.12197802197802197</v>
      </c>
      <c r="L16" s="1">
        <f t="shared" si="13"/>
        <v>-4.318021978021978</v>
      </c>
      <c r="M16" s="2">
        <f t="shared" si="14"/>
        <v>25.93173569341123</v>
      </c>
      <c r="N16" s="1">
        <f t="shared" si="15"/>
        <v>4.3219559489018717</v>
      </c>
      <c r="O16" s="28">
        <f t="shared" si="16"/>
        <v>-3.1985924862765636E-2</v>
      </c>
      <c r="P16" s="29">
        <f t="shared" si="17"/>
        <v>2.8222874878910856E-2</v>
      </c>
      <c r="Q16" s="29">
        <f t="shared" si="18"/>
        <v>-0.9990897707134444</v>
      </c>
      <c r="R16" s="2">
        <f t="shared" si="19"/>
        <v>88.167103330515076</v>
      </c>
      <c r="S16" s="2">
        <f t="shared" si="20"/>
        <v>88.382808288626919</v>
      </c>
      <c r="T16" s="2">
        <f t="shared" si="21"/>
        <v>2.4448169464958434</v>
      </c>
    </row>
    <row r="17" spans="1:20">
      <c r="A17"/>
      <c r="B17">
        <v>12</v>
      </c>
      <c r="C17">
        <v>151</v>
      </c>
      <c r="D17">
        <v>2007</v>
      </c>
      <c r="E17">
        <v>2216</v>
      </c>
      <c r="F17">
        <v>1018</v>
      </c>
      <c r="G17" s="1">
        <f t="shared" si="8"/>
        <v>-0.73186813186813182</v>
      </c>
      <c r="H17" s="1">
        <f t="shared" si="9"/>
        <v>1.7808791208791206</v>
      </c>
      <c r="I17" s="1">
        <f t="shared" si="10"/>
        <v>-24.419999999999995</v>
      </c>
      <c r="J17" s="1">
        <f t="shared" si="11"/>
        <v>-0.12197802197802197</v>
      </c>
      <c r="K17" s="1">
        <f t="shared" si="12"/>
        <v>0.29681318681318675</v>
      </c>
      <c r="L17" s="1">
        <f t="shared" si="13"/>
        <v>-4.0699999999999985</v>
      </c>
      <c r="M17" s="2">
        <f t="shared" si="14"/>
        <v>24.495786605161854</v>
      </c>
      <c r="N17" s="1">
        <f t="shared" si="15"/>
        <v>4.0826311008603087</v>
      </c>
      <c r="O17" s="28">
        <f t="shared" si="16"/>
        <v>-2.987730680646563E-2</v>
      </c>
      <c r="P17" s="29">
        <f t="shared" si="17"/>
        <v>7.2701446562399685E-2</v>
      </c>
      <c r="Q17" s="29">
        <f t="shared" si="18"/>
        <v>-0.99690613710906961</v>
      </c>
      <c r="R17" s="2">
        <f t="shared" si="19"/>
        <v>88.287976207560376</v>
      </c>
      <c r="S17" s="2">
        <f t="shared" si="20"/>
        <v>85.830908244181714</v>
      </c>
      <c r="T17" s="2">
        <f t="shared" si="21"/>
        <v>4.508172889266703</v>
      </c>
    </row>
    <row r="18" spans="1:20">
      <c r="A18"/>
      <c r="B18">
        <v>12</v>
      </c>
      <c r="C18">
        <v>165</v>
      </c>
      <c r="D18">
        <v>2057</v>
      </c>
      <c r="E18">
        <v>2202</v>
      </c>
      <c r="F18">
        <v>928</v>
      </c>
      <c r="G18" s="1">
        <f t="shared" si="8"/>
        <v>0.48791208791208784</v>
      </c>
      <c r="H18" s="1">
        <f t="shared" si="9"/>
        <v>1.4393406593406592</v>
      </c>
      <c r="I18" s="1">
        <f t="shared" si="10"/>
        <v>-26.615604395604397</v>
      </c>
      <c r="J18" s="1">
        <f t="shared" si="11"/>
        <v>8.1318681318681307E-2</v>
      </c>
      <c r="K18" s="1">
        <f t="shared" si="12"/>
        <v>0.23989010989010989</v>
      </c>
      <c r="L18" s="1">
        <f t="shared" si="13"/>
        <v>-4.4359340659340658</v>
      </c>
      <c r="M18" s="2">
        <f t="shared" si="14"/>
        <v>26.658960165064165</v>
      </c>
      <c r="N18" s="1">
        <f t="shared" si="15"/>
        <v>4.4431600275106939</v>
      </c>
      <c r="O18" s="28">
        <f t="shared" si="16"/>
        <v>1.8301992459236398E-2</v>
      </c>
      <c r="P18" s="29">
        <f t="shared" si="17"/>
        <v>5.3990877754747375E-2</v>
      </c>
      <c r="Q18" s="29">
        <f t="shared" si="18"/>
        <v>-0.99837368865134557</v>
      </c>
      <c r="R18" s="2">
        <f t="shared" si="19"/>
        <v>88.951389658746621</v>
      </c>
      <c r="S18" s="2">
        <f t="shared" si="20"/>
        <v>86.905119094663149</v>
      </c>
      <c r="T18" s="2">
        <f t="shared" si="21"/>
        <v>3.2681254509094138</v>
      </c>
    </row>
    <row r="19" spans="1:20">
      <c r="A19"/>
      <c r="B19">
        <v>12</v>
      </c>
      <c r="C19">
        <v>180</v>
      </c>
      <c r="D19">
        <v>1973</v>
      </c>
      <c r="E19">
        <v>2223</v>
      </c>
      <c r="F19">
        <v>923</v>
      </c>
      <c r="G19" s="1">
        <f t="shared" si="8"/>
        <v>-1.5613186813186812</v>
      </c>
      <c r="H19" s="1">
        <f t="shared" si="9"/>
        <v>1.9516483516483514</v>
      </c>
      <c r="I19" s="1">
        <f t="shared" si="10"/>
        <v>-26.737582417582416</v>
      </c>
      <c r="J19" s="1">
        <f t="shared" si="11"/>
        <v>-0.26021978021978021</v>
      </c>
      <c r="K19" s="1">
        <f t="shared" si="12"/>
        <v>0.32527472527472523</v>
      </c>
      <c r="L19" s="1">
        <f t="shared" si="13"/>
        <v>-4.4562637362637361</v>
      </c>
      <c r="M19" s="2">
        <f t="shared" si="14"/>
        <v>26.854142340617376</v>
      </c>
      <c r="N19" s="1">
        <f t="shared" si="15"/>
        <v>4.4756903901028959</v>
      </c>
      <c r="O19" s="28">
        <f t="shared" si="16"/>
        <v>-5.814070177758604E-2</v>
      </c>
      <c r="P19" s="29">
        <f t="shared" si="17"/>
        <v>7.2675877221982543E-2</v>
      </c>
      <c r="Q19" s="29">
        <f t="shared" si="18"/>
        <v>-0.99565951794116092</v>
      </c>
      <c r="R19" s="2">
        <f t="shared" si="19"/>
        <v>86.666976739140992</v>
      </c>
      <c r="S19" s="2">
        <f t="shared" si="20"/>
        <v>85.832377146425983</v>
      </c>
      <c r="T19" s="2">
        <f t="shared" si="21"/>
        <v>5.3402820141259975</v>
      </c>
    </row>
    <row r="20" spans="1:20">
      <c r="A20"/>
      <c r="B20">
        <v>12</v>
      </c>
      <c r="C20">
        <v>211</v>
      </c>
      <c r="D20">
        <v>1982</v>
      </c>
      <c r="E20">
        <v>2146</v>
      </c>
      <c r="F20">
        <v>1110</v>
      </c>
      <c r="G20" s="1">
        <f t="shared" si="8"/>
        <v>-1.3417582417582417</v>
      </c>
      <c r="H20" s="1">
        <f t="shared" si="9"/>
        <v>7.3186813186813179E-2</v>
      </c>
      <c r="I20" s="1">
        <f t="shared" si="10"/>
        <v>-22.175604395604392</v>
      </c>
      <c r="J20" s="1">
        <f t="shared" si="11"/>
        <v>-0.22362637362637361</v>
      </c>
      <c r="K20" s="1">
        <f t="shared" si="12"/>
        <v>1.2197802197802197E-2</v>
      </c>
      <c r="L20" s="1">
        <f t="shared" si="13"/>
        <v>-3.6959340659340651</v>
      </c>
      <c r="M20" s="2">
        <f t="shared" si="14"/>
        <v>22.21628010714889</v>
      </c>
      <c r="N20" s="1">
        <f t="shared" si="15"/>
        <v>3.7027133511914814</v>
      </c>
      <c r="O20" s="28">
        <f t="shared" si="16"/>
        <v>-6.0395270283186718E-2</v>
      </c>
      <c r="P20" s="29">
        <f t="shared" si="17"/>
        <v>3.2942874699920027E-3</v>
      </c>
      <c r="Q20" s="29">
        <f t="shared" si="18"/>
        <v>-0.99816910340757681</v>
      </c>
      <c r="R20" s="2">
        <f t="shared" si="19"/>
        <v>86.537571862469292</v>
      </c>
      <c r="S20" s="2">
        <f t="shared" si="20"/>
        <v>89.811326750453361</v>
      </c>
      <c r="T20" s="2">
        <f t="shared" si="21"/>
        <v>3.4676574533388247</v>
      </c>
    </row>
    <row r="21" spans="1:20">
      <c r="A21"/>
      <c r="B21">
        <v>12</v>
      </c>
      <c r="C21">
        <v>226</v>
      </c>
      <c r="D21">
        <v>2033</v>
      </c>
      <c r="E21">
        <v>2191</v>
      </c>
      <c r="F21">
        <v>842</v>
      </c>
      <c r="G21" s="1">
        <f t="shared" si="8"/>
        <v>-9.7582417582417577E-2</v>
      </c>
      <c r="H21" s="1">
        <f t="shared" si="9"/>
        <v>1.1709890109890109</v>
      </c>
      <c r="I21" s="1">
        <f t="shared" si="10"/>
        <v>-28.713626373626372</v>
      </c>
      <c r="J21" s="1">
        <f t="shared" si="11"/>
        <v>-1.6263736263736263E-2</v>
      </c>
      <c r="K21" s="1">
        <f t="shared" si="12"/>
        <v>0.19516483516483515</v>
      </c>
      <c r="L21" s="1">
        <f t="shared" si="13"/>
        <v>-4.7856043956043957</v>
      </c>
      <c r="M21" s="2">
        <f t="shared" si="14"/>
        <v>28.737659562258898</v>
      </c>
      <c r="N21" s="1">
        <f t="shared" si="15"/>
        <v>4.7896099270431494</v>
      </c>
      <c r="O21" s="28">
        <f t="shared" si="16"/>
        <v>-3.395628560878783E-3</v>
      </c>
      <c r="P21" s="29">
        <f t="shared" si="17"/>
        <v>4.0747542730545393E-2</v>
      </c>
      <c r="Q21" s="29">
        <f t="shared" si="18"/>
        <v>-0.9991637040385819</v>
      </c>
      <c r="R21" s="2">
        <f t="shared" si="19"/>
        <v>89.805520296263765</v>
      </c>
      <c r="S21" s="2">
        <f t="shared" si="20"/>
        <v>87.664765275911293</v>
      </c>
      <c r="T21" s="2">
        <f t="shared" si="21"/>
        <v>2.3434099416688565</v>
      </c>
    </row>
    <row r="22" spans="1:20">
      <c r="A22"/>
      <c r="B22">
        <v>12</v>
      </c>
      <c r="C22">
        <v>240</v>
      </c>
      <c r="D22">
        <v>2032</v>
      </c>
      <c r="E22">
        <v>2240</v>
      </c>
      <c r="F22">
        <v>985</v>
      </c>
      <c r="G22" s="1">
        <f t="shared" si="8"/>
        <v>-0.12197802197802196</v>
      </c>
      <c r="H22" s="1">
        <f t="shared" si="9"/>
        <v>2.3663736263736261</v>
      </c>
      <c r="I22" s="1">
        <f t="shared" si="10"/>
        <v>-25.225054945054943</v>
      </c>
      <c r="J22" s="1">
        <f t="shared" si="11"/>
        <v>-2.0329670329670327E-2</v>
      </c>
      <c r="K22" s="1">
        <f t="shared" si="12"/>
        <v>0.39439560439560434</v>
      </c>
      <c r="L22" s="1">
        <f t="shared" si="13"/>
        <v>-4.2041758241758238</v>
      </c>
      <c r="M22" s="2">
        <f t="shared" si="14"/>
        <v>25.33610072127286</v>
      </c>
      <c r="N22" s="1">
        <f t="shared" si="15"/>
        <v>4.2226834535454767</v>
      </c>
      <c r="O22" s="28">
        <f t="shared" si="16"/>
        <v>-4.814396000391883E-3</v>
      </c>
      <c r="P22" s="29">
        <f t="shared" si="17"/>
        <v>9.3399282407602535E-2</v>
      </c>
      <c r="Q22" s="29">
        <f t="shared" si="18"/>
        <v>-0.9956170928810415</v>
      </c>
      <c r="R22" s="2">
        <f t="shared" si="19"/>
        <v>89.724230149470415</v>
      </c>
      <c r="S22" s="2">
        <f t="shared" si="20"/>
        <v>84.640875698402894</v>
      </c>
      <c r="T22" s="2">
        <f t="shared" si="21"/>
        <v>5.3663362419176144</v>
      </c>
    </row>
    <row r="23" spans="1:20">
      <c r="A23"/>
      <c r="B23">
        <v>12</v>
      </c>
      <c r="C23">
        <v>255</v>
      </c>
      <c r="D23">
        <v>2087</v>
      </c>
      <c r="E23">
        <v>2145</v>
      </c>
      <c r="F23">
        <v>773</v>
      </c>
      <c r="G23" s="1">
        <f t="shared" si="8"/>
        <v>1.2197802197802197</v>
      </c>
      <c r="H23" s="1">
        <f t="shared" si="9"/>
        <v>4.8791208791208789E-2</v>
      </c>
      <c r="I23" s="1">
        <f t="shared" si="10"/>
        <v>-30.396923076923073</v>
      </c>
      <c r="J23" s="1">
        <f t="shared" si="11"/>
        <v>0.2032967032967033</v>
      </c>
      <c r="K23" s="1">
        <f t="shared" si="12"/>
        <v>8.1318681318681314E-3</v>
      </c>
      <c r="L23" s="1">
        <f t="shared" si="13"/>
        <v>-5.0661538461538456</v>
      </c>
      <c r="M23" s="2">
        <f t="shared" si="14"/>
        <v>30.421426280025084</v>
      </c>
      <c r="N23" s="1">
        <f t="shared" si="15"/>
        <v>5.0702377133375141</v>
      </c>
      <c r="O23" s="28">
        <f t="shared" si="16"/>
        <v>4.0096089136397124E-2</v>
      </c>
      <c r="P23" s="29">
        <f t="shared" si="17"/>
        <v>1.603843565455885E-3</v>
      </c>
      <c r="Q23" s="29">
        <f t="shared" si="18"/>
        <v>-0.99919454127901619</v>
      </c>
      <c r="R23" s="2">
        <f t="shared" si="19"/>
        <v>87.702121380576031</v>
      </c>
      <c r="S23" s="2">
        <f t="shared" si="20"/>
        <v>89.908182435496514</v>
      </c>
      <c r="T23" s="2">
        <f t="shared" si="21"/>
        <v>2.2997932553194809</v>
      </c>
    </row>
    <row r="24" spans="1:20">
      <c r="A24"/>
      <c r="B24">
        <v>12</v>
      </c>
      <c r="C24">
        <v>284</v>
      </c>
      <c r="D24">
        <v>2095</v>
      </c>
      <c r="E24">
        <v>2291</v>
      </c>
      <c r="F24">
        <v>767</v>
      </c>
      <c r="G24" s="1">
        <f t="shared" si="8"/>
        <v>1.4149450549450548</v>
      </c>
      <c r="H24" s="1">
        <f t="shared" si="9"/>
        <v>3.6105494505494504</v>
      </c>
      <c r="I24" s="1">
        <f t="shared" si="10"/>
        <v>-30.543296703296701</v>
      </c>
      <c r="J24" s="1">
        <f t="shared" si="11"/>
        <v>0.23582417582417581</v>
      </c>
      <c r="K24" s="1">
        <f t="shared" si="12"/>
        <v>0.60175824175824177</v>
      </c>
      <c r="L24" s="1">
        <f t="shared" si="13"/>
        <v>-5.0905494505494504</v>
      </c>
      <c r="M24" s="2">
        <f t="shared" si="14"/>
        <v>30.788489900431809</v>
      </c>
      <c r="N24" s="1">
        <f t="shared" si="15"/>
        <v>5.1314149834053016</v>
      </c>
      <c r="O24" s="28">
        <f t="shared" si="16"/>
        <v>4.5956948831232226E-2</v>
      </c>
      <c r="P24" s="29">
        <f t="shared" si="17"/>
        <v>0.11726945563831671</v>
      </c>
      <c r="Q24" s="29">
        <f t="shared" si="18"/>
        <v>-0.99203620580521978</v>
      </c>
      <c r="R24" s="2">
        <f t="shared" si="19"/>
        <v>87.36600682248671</v>
      </c>
      <c r="S24" s="2">
        <f t="shared" si="20"/>
        <v>83.265529175507751</v>
      </c>
      <c r="T24" s="2">
        <f t="shared" si="21"/>
        <v>7.2358016315443683</v>
      </c>
    </row>
    <row r="25" spans="1:20">
      <c r="A25"/>
      <c r="B25">
        <v>12</v>
      </c>
      <c r="C25">
        <v>299</v>
      </c>
      <c r="D25">
        <v>2041</v>
      </c>
      <c r="E25">
        <v>2188</v>
      </c>
      <c r="F25">
        <v>801</v>
      </c>
      <c r="G25" s="1">
        <f t="shared" si="8"/>
        <v>9.7582417582417577E-2</v>
      </c>
      <c r="H25" s="1">
        <f t="shared" si="9"/>
        <v>1.0978021978021977</v>
      </c>
      <c r="I25" s="1">
        <f t="shared" si="10"/>
        <v>-29.713846153846152</v>
      </c>
      <c r="J25" s="1">
        <f t="shared" si="11"/>
        <v>1.6263736263736263E-2</v>
      </c>
      <c r="K25" s="1">
        <f t="shared" si="12"/>
        <v>0.18296703296703293</v>
      </c>
      <c r="L25" s="1">
        <f t="shared" si="13"/>
        <v>-4.9523076923076923</v>
      </c>
      <c r="M25" s="2">
        <f t="shared" si="14"/>
        <v>29.734278959614244</v>
      </c>
      <c r="N25" s="1">
        <f t="shared" si="15"/>
        <v>4.9557131599357076</v>
      </c>
      <c r="O25" s="28">
        <f t="shared" si="16"/>
        <v>3.2818155003844613E-3</v>
      </c>
      <c r="P25" s="29">
        <f t="shared" si="17"/>
        <v>3.692042437932519E-2</v>
      </c>
      <c r="Q25" s="29">
        <f t="shared" si="18"/>
        <v>-0.99931281986706844</v>
      </c>
      <c r="R25" s="2">
        <f t="shared" si="19"/>
        <v>89.812041346140532</v>
      </c>
      <c r="S25" s="2">
        <f t="shared" si="20"/>
        <v>87.884208856461768</v>
      </c>
      <c r="T25" s="2">
        <f t="shared" si="21"/>
        <v>2.1242135149803856</v>
      </c>
    </row>
    <row r="26" spans="1:20" ht="16" customHeight="1">
      <c r="A26" s="19" t="s">
        <v>16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30"/>
      <c r="P26" s="30"/>
      <c r="Q26" s="30"/>
      <c r="R26" s="19"/>
      <c r="S26" s="19"/>
      <c r="T26" s="19"/>
    </row>
    <row r="27" spans="1:20">
      <c r="A27"/>
      <c r="B27">
        <v>12</v>
      </c>
      <c r="C27">
        <v>331</v>
      </c>
      <c r="D27">
        <v>2129</v>
      </c>
      <c r="E27">
        <v>2098</v>
      </c>
      <c r="F27">
        <v>3085</v>
      </c>
      <c r="G27" s="1">
        <f t="shared" ref="G27:G34" si="22">((D27-$D$7)*3/4095)*33.3</f>
        <v>2.2443956043956041</v>
      </c>
      <c r="H27" s="1">
        <f t="shared" ref="H27:H34" si="23">((E27-$E$7)*3/4095)*33.3</f>
        <v>-1.0978021978021977</v>
      </c>
      <c r="I27" s="1">
        <f t="shared" ref="I27:I34" si="24">((F27-$F$7)*3/4095)*33.3</f>
        <v>26.005714285714284</v>
      </c>
      <c r="J27" s="1">
        <f t="shared" ref="J27:L34" si="25">(G27*60)/360</f>
        <v>0.37406593406593402</v>
      </c>
      <c r="K27" s="1">
        <f t="shared" si="25"/>
        <v>-0.18296703296703293</v>
      </c>
      <c r="L27" s="1">
        <f t="shared" si="25"/>
        <v>4.3342857142857136</v>
      </c>
      <c r="M27" s="2">
        <f t="shared" ref="M27:M34" si="26">SQRT(G27*G27+H27*H27+I27*I27)</f>
        <v>26.125459934797963</v>
      </c>
      <c r="N27" s="1">
        <f t="shared" ref="N27:N34" si="27">(M27*60)/360</f>
        <v>4.3542433224663268</v>
      </c>
      <c r="O27" s="28">
        <f t="shared" ref="O27:Q34" si="28">G27/$M27</f>
        <v>8.5908367163563995E-2</v>
      </c>
      <c r="P27" s="29">
        <f t="shared" si="28"/>
        <v>-4.2020396982178042E-2</v>
      </c>
      <c r="Q27" s="29">
        <f t="shared" si="28"/>
        <v>0.99541651517781771</v>
      </c>
      <c r="R27" s="2">
        <f t="shared" ref="R27:T34" si="29">ACOS(ABS(O27))*360/(2*3.14159)</f>
        <v>85.071810304405034</v>
      </c>
      <c r="S27" s="2">
        <f t="shared" si="29"/>
        <v>87.591773501956183</v>
      </c>
      <c r="T27" s="2">
        <f t="shared" si="29"/>
        <v>5.4878460199163408</v>
      </c>
    </row>
    <row r="28" spans="1:20">
      <c r="A28"/>
      <c r="B28">
        <v>12</v>
      </c>
      <c r="C28">
        <v>345</v>
      </c>
      <c r="D28">
        <v>2069</v>
      </c>
      <c r="E28">
        <v>2088</v>
      </c>
      <c r="F28">
        <v>2931</v>
      </c>
      <c r="G28" s="1">
        <f t="shared" si="22"/>
        <v>0.78065934065934062</v>
      </c>
      <c r="H28" s="1">
        <f t="shared" si="23"/>
        <v>-1.3417582417582417</v>
      </c>
      <c r="I28" s="1">
        <f t="shared" si="24"/>
        <v>22.248791208791207</v>
      </c>
      <c r="J28" s="1">
        <f t="shared" si="25"/>
        <v>0.1301098901098901</v>
      </c>
      <c r="K28" s="1">
        <f t="shared" si="25"/>
        <v>-0.22362637362637361</v>
      </c>
      <c r="L28" s="1">
        <f t="shared" si="25"/>
        <v>3.708131868131868</v>
      </c>
      <c r="M28" s="2">
        <f t="shared" si="26"/>
        <v>22.302879958379137</v>
      </c>
      <c r="N28" s="1">
        <f t="shared" si="27"/>
        <v>3.7171466597298561</v>
      </c>
      <c r="O28" s="28">
        <f t="shared" si="28"/>
        <v>3.5002624868007183E-2</v>
      </c>
      <c r="P28" s="29">
        <f t="shared" si="28"/>
        <v>-6.016076149188735E-2</v>
      </c>
      <c r="Q28" s="29">
        <f t="shared" si="28"/>
        <v>0.9975748087382047</v>
      </c>
      <c r="R28" s="2">
        <f t="shared" si="29"/>
        <v>87.994161904512609</v>
      </c>
      <c r="S28" s="2">
        <f t="shared" si="29"/>
        <v>86.55103271469801</v>
      </c>
      <c r="T28" s="2">
        <f t="shared" si="29"/>
        <v>3.9911569279187864</v>
      </c>
    </row>
    <row r="29" spans="1:20">
      <c r="A29"/>
      <c r="B29">
        <v>12</v>
      </c>
      <c r="C29">
        <v>360</v>
      </c>
      <c r="D29">
        <v>2095</v>
      </c>
      <c r="E29">
        <v>2120</v>
      </c>
      <c r="F29">
        <v>3023</v>
      </c>
      <c r="G29" s="1">
        <f t="shared" si="22"/>
        <v>1.4149450549450548</v>
      </c>
      <c r="H29" s="1">
        <f t="shared" si="23"/>
        <v>-0.56109890109890104</v>
      </c>
      <c r="I29" s="1">
        <f t="shared" si="24"/>
        <v>24.493186813186814</v>
      </c>
      <c r="J29" s="1">
        <f t="shared" si="25"/>
        <v>0.23582417582417581</v>
      </c>
      <c r="K29" s="1">
        <f t="shared" si="25"/>
        <v>-9.3516483516483506E-2</v>
      </c>
      <c r="L29" s="1">
        <f t="shared" si="25"/>
        <v>4.0821978021978023</v>
      </c>
      <c r="M29" s="2">
        <f t="shared" si="26"/>
        <v>24.540438092075625</v>
      </c>
      <c r="N29" s="1">
        <f t="shared" si="27"/>
        <v>4.0900730153459373</v>
      </c>
      <c r="O29" s="28">
        <f t="shared" si="28"/>
        <v>5.7657693380867396E-2</v>
      </c>
      <c r="P29" s="29">
        <f t="shared" si="28"/>
        <v>-2.2864257719999139E-2</v>
      </c>
      <c r="Q29" s="29">
        <f t="shared" si="28"/>
        <v>0.99807455438604942</v>
      </c>
      <c r="R29" s="2">
        <f t="shared" si="29"/>
        <v>86.694697608969662</v>
      </c>
      <c r="S29" s="2">
        <f t="shared" si="29"/>
        <v>88.689935275997783</v>
      </c>
      <c r="T29" s="2">
        <f t="shared" si="29"/>
        <v>3.5560948315061265</v>
      </c>
    </row>
    <row r="30" spans="1:20">
      <c r="A30"/>
      <c r="B30">
        <v>12</v>
      </c>
      <c r="C30">
        <v>374</v>
      </c>
      <c r="D30">
        <v>2045</v>
      </c>
      <c r="E30">
        <v>2148</v>
      </c>
      <c r="F30">
        <v>3039</v>
      </c>
      <c r="G30" s="1">
        <f t="shared" si="22"/>
        <v>0.19516483516483515</v>
      </c>
      <c r="H30" s="1">
        <f t="shared" si="23"/>
        <v>0.12197802197802196</v>
      </c>
      <c r="I30" s="1">
        <f t="shared" si="24"/>
        <v>24.88351648351648</v>
      </c>
      <c r="J30" s="1">
        <f t="shared" si="25"/>
        <v>3.2527472527472526E-2</v>
      </c>
      <c r="K30" s="1">
        <f t="shared" si="25"/>
        <v>2.0329670329670327E-2</v>
      </c>
      <c r="L30" s="1">
        <f t="shared" si="25"/>
        <v>4.1472527472527467</v>
      </c>
      <c r="M30" s="2">
        <f t="shared" si="26"/>
        <v>24.884580778790848</v>
      </c>
      <c r="N30" s="1">
        <f t="shared" si="27"/>
        <v>4.147430129798475</v>
      </c>
      <c r="O30" s="28">
        <f t="shared" si="28"/>
        <v>7.8428018096722094E-3</v>
      </c>
      <c r="P30" s="29">
        <f t="shared" si="28"/>
        <v>4.9017511310451307E-3</v>
      </c>
      <c r="Q30" s="29">
        <f t="shared" si="28"/>
        <v>0.99995723073320664</v>
      </c>
      <c r="R30" s="2">
        <f t="shared" si="29"/>
        <v>89.550711590222093</v>
      </c>
      <c r="S30" s="2">
        <f t="shared" si="29"/>
        <v>89.71922500587273</v>
      </c>
      <c r="T30" s="2">
        <f t="shared" si="29"/>
        <v>0.52991406593684465</v>
      </c>
    </row>
    <row r="31" spans="1:20">
      <c r="A31"/>
      <c r="B31">
        <v>12</v>
      </c>
      <c r="C31">
        <v>402</v>
      </c>
      <c r="D31">
        <v>1963</v>
      </c>
      <c r="E31">
        <v>2143</v>
      </c>
      <c r="F31">
        <v>2847</v>
      </c>
      <c r="G31" s="1">
        <f t="shared" si="22"/>
        <v>-1.8052747252747252</v>
      </c>
      <c r="H31" s="1">
        <f t="shared" si="23"/>
        <v>0</v>
      </c>
      <c r="I31" s="1">
        <f t="shared" si="24"/>
        <v>20.199560439560436</v>
      </c>
      <c r="J31" s="1">
        <f t="shared" si="25"/>
        <v>-0.30087912087912089</v>
      </c>
      <c r="K31" s="1">
        <f t="shared" si="25"/>
        <v>0</v>
      </c>
      <c r="L31" s="1">
        <f t="shared" si="25"/>
        <v>3.3665934065934056</v>
      </c>
      <c r="M31" s="2">
        <f t="shared" si="26"/>
        <v>20.28007048274662</v>
      </c>
      <c r="N31" s="1">
        <f t="shared" si="27"/>
        <v>3.3800117471244366</v>
      </c>
      <c r="O31" s="28">
        <f t="shared" si="28"/>
        <v>-8.9017182006865925E-2</v>
      </c>
      <c r="P31" s="29">
        <f t="shared" si="28"/>
        <v>0</v>
      </c>
      <c r="Q31" s="29">
        <f t="shared" si="28"/>
        <v>0.99603009056331049</v>
      </c>
      <c r="R31" s="2">
        <f t="shared" si="29"/>
        <v>84.893002882349364</v>
      </c>
      <c r="S31" s="2">
        <f t="shared" si="29"/>
        <v>90.00007601981207</v>
      </c>
      <c r="T31" s="2">
        <f t="shared" si="29"/>
        <v>5.1070731374626899</v>
      </c>
    </row>
    <row r="32" spans="1:20">
      <c r="A32"/>
      <c r="B32">
        <v>12</v>
      </c>
      <c r="C32">
        <v>416</v>
      </c>
      <c r="D32">
        <v>2156</v>
      </c>
      <c r="E32">
        <v>2025</v>
      </c>
      <c r="F32">
        <v>3051</v>
      </c>
      <c r="G32" s="1">
        <f t="shared" si="22"/>
        <v>2.9030769230769229</v>
      </c>
      <c r="H32" s="1">
        <f t="shared" si="23"/>
        <v>-2.8786813186813185</v>
      </c>
      <c r="I32" s="1">
        <f t="shared" si="24"/>
        <v>25.176263736263735</v>
      </c>
      <c r="J32" s="1">
        <f t="shared" si="25"/>
        <v>0.48384615384615381</v>
      </c>
      <c r="K32" s="1">
        <f t="shared" si="25"/>
        <v>-0.47978021978021979</v>
      </c>
      <c r="L32" s="1">
        <f t="shared" si="25"/>
        <v>4.1960439560439555</v>
      </c>
      <c r="M32" s="2">
        <f t="shared" si="26"/>
        <v>25.50605648613158</v>
      </c>
      <c r="N32" s="1">
        <f t="shared" si="27"/>
        <v>4.2510094143552637</v>
      </c>
      <c r="O32" s="28">
        <f t="shared" si="28"/>
        <v>0.11381912075100337</v>
      </c>
      <c r="P32" s="29">
        <f t="shared" si="28"/>
        <v>-0.1128626575514151</v>
      </c>
      <c r="Q32" s="29">
        <f t="shared" si="28"/>
        <v>0.98707002197508797</v>
      </c>
      <c r="R32" s="2">
        <f t="shared" si="29"/>
        <v>83.464552062613606</v>
      </c>
      <c r="S32" s="2">
        <f t="shared" si="29"/>
        <v>83.519708837133251</v>
      </c>
      <c r="T32" s="2">
        <f t="shared" si="29"/>
        <v>9.2237166952948932</v>
      </c>
    </row>
    <row r="33" spans="1:20" ht="11" customHeight="1">
      <c r="A33"/>
      <c r="B33">
        <v>12</v>
      </c>
      <c r="C33">
        <v>431</v>
      </c>
      <c r="D33">
        <v>1970</v>
      </c>
      <c r="E33">
        <v>2065</v>
      </c>
      <c r="F33">
        <v>2988</v>
      </c>
      <c r="G33" s="1">
        <f t="shared" si="22"/>
        <v>-1.6345054945054944</v>
      </c>
      <c r="H33" s="1">
        <f t="shared" si="23"/>
        <v>-1.9028571428571426</v>
      </c>
      <c r="I33" s="1">
        <f t="shared" si="24"/>
        <v>23.639340659340657</v>
      </c>
      <c r="J33" s="1">
        <f t="shared" si="25"/>
        <v>-0.2724175824175824</v>
      </c>
      <c r="K33" s="1">
        <f t="shared" si="25"/>
        <v>-0.31714285714285706</v>
      </c>
      <c r="L33" s="1">
        <f t="shared" si="25"/>
        <v>3.93989010989011</v>
      </c>
      <c r="M33" s="2">
        <f t="shared" si="26"/>
        <v>23.772061339438942</v>
      </c>
      <c r="N33" s="1">
        <f t="shared" si="27"/>
        <v>3.9620102232398233</v>
      </c>
      <c r="O33" s="28">
        <f t="shared" si="28"/>
        <v>-6.8757415319039866E-2</v>
      </c>
      <c r="P33" s="29">
        <f t="shared" si="28"/>
        <v>-8.0045946192315059E-2</v>
      </c>
      <c r="Q33" s="29">
        <f t="shared" si="28"/>
        <v>0.9944169469276064</v>
      </c>
      <c r="R33" s="2">
        <f t="shared" si="29"/>
        <v>86.057452300052063</v>
      </c>
      <c r="S33" s="2">
        <f t="shared" si="29"/>
        <v>85.408865413480513</v>
      </c>
      <c r="T33" s="2">
        <f t="shared" si="29"/>
        <v>6.057258942554939</v>
      </c>
    </row>
    <row r="34" spans="1:20" hidden="1">
      <c r="A34"/>
      <c r="B34">
        <v>12</v>
      </c>
      <c r="C34">
        <v>445</v>
      </c>
      <c r="D34">
        <v>2233</v>
      </c>
      <c r="E34">
        <v>2147</v>
      </c>
      <c r="F34">
        <v>3121</v>
      </c>
      <c r="G34" s="1">
        <f t="shared" si="22"/>
        <v>4.7815384615384611</v>
      </c>
      <c r="H34" s="1">
        <f t="shared" si="23"/>
        <v>9.7582417582417577E-2</v>
      </c>
      <c r="I34" s="1">
        <f t="shared" si="24"/>
        <v>26.883956043956044</v>
      </c>
      <c r="J34" s="1">
        <f t="shared" si="25"/>
        <v>0.79692307692307685</v>
      </c>
      <c r="K34" s="1">
        <f t="shared" si="25"/>
        <v>1.6263736263736263E-2</v>
      </c>
      <c r="L34" s="1">
        <f t="shared" si="25"/>
        <v>4.48065934065934</v>
      </c>
      <c r="M34" s="2">
        <f t="shared" si="26"/>
        <v>27.306038250920867</v>
      </c>
      <c r="N34" s="1">
        <f t="shared" si="27"/>
        <v>4.5510063751534773</v>
      </c>
      <c r="O34" s="28">
        <f t="shared" si="28"/>
        <v>0.17510919810482609</v>
      </c>
      <c r="P34" s="29">
        <f t="shared" si="28"/>
        <v>3.5736571041801246E-3</v>
      </c>
      <c r="Q34" s="29">
        <f t="shared" si="28"/>
        <v>0.98454253220162435</v>
      </c>
      <c r="R34" s="2">
        <f t="shared" si="29"/>
        <v>79.915054678135959</v>
      </c>
      <c r="S34" s="2">
        <f t="shared" si="29"/>
        <v>89.795319941540157</v>
      </c>
      <c r="T34" s="2">
        <f t="shared" si="29"/>
        <v>10.08714326006621</v>
      </c>
    </row>
    <row r="35" spans="1:20" ht="18" customHeight="1">
      <c r="A35"/>
      <c r="G35" s="1"/>
      <c r="H35" s="1"/>
      <c r="I35" s="1"/>
      <c r="J35" s="1"/>
      <c r="K35" s="1"/>
      <c r="L35" s="1"/>
      <c r="M35" s="2"/>
      <c r="N35" s="1"/>
      <c r="O35" s="28"/>
      <c r="P35" s="29"/>
      <c r="Q35" s="29"/>
      <c r="R35" s="2"/>
      <c r="S35" s="2"/>
      <c r="T35" s="2"/>
    </row>
    <row r="36" spans="1:20" ht="52" customHeight="1">
      <c r="A36" s="22" t="s">
        <v>17</v>
      </c>
      <c r="B36" s="22"/>
      <c r="C36" s="22"/>
      <c r="D36" s="22"/>
      <c r="G36" s="1"/>
      <c r="H36" s="1"/>
      <c r="I36" s="1"/>
      <c r="J36" s="1"/>
      <c r="K36" s="1"/>
      <c r="L36" s="1"/>
      <c r="M36" s="2"/>
      <c r="N36" s="1"/>
      <c r="O36" s="28"/>
      <c r="P36" s="29"/>
      <c r="Q36" s="29"/>
      <c r="R36" s="2"/>
      <c r="S36" s="2"/>
      <c r="T36" s="2"/>
    </row>
    <row r="37" spans="1:20" ht="31.75" hidden="1" customHeight="1">
      <c r="A37" s="19" t="s">
        <v>14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30"/>
      <c r="P37" s="30"/>
      <c r="Q37" s="30"/>
      <c r="R37" s="19"/>
      <c r="S37" s="19"/>
      <c r="T37" s="19"/>
    </row>
    <row r="38" spans="1:20" hidden="1">
      <c r="A38"/>
      <c r="B38">
        <v>12</v>
      </c>
      <c r="C38">
        <v>582</v>
      </c>
      <c r="D38">
        <v>2049</v>
      </c>
      <c r="E38">
        <v>2149</v>
      </c>
      <c r="F38">
        <v>2015</v>
      </c>
      <c r="G38" s="1">
        <f>((D38-$D$7)*3/4095)*33.3</f>
        <v>0.29274725274725272</v>
      </c>
      <c r="H38" s="1">
        <f>((E38-$E$7)*3/4095)*33.3</f>
        <v>0.14637362637362636</v>
      </c>
      <c r="I38" s="1">
        <f>((F38-$F$7)*3/4095)*33.3</f>
        <v>-9.7582417582417577E-2</v>
      </c>
      <c r="J38" s="1">
        <f t="shared" ref="J38:L40" si="30">(G38*60)/360</f>
        <v>4.8791208791208789E-2</v>
      </c>
      <c r="K38" s="1">
        <f t="shared" si="30"/>
        <v>2.4395604395604394E-2</v>
      </c>
      <c r="L38" s="1">
        <f t="shared" si="30"/>
        <v>-1.6263736263736263E-2</v>
      </c>
      <c r="M38" s="2">
        <f>SQRT(G38*G38+H38*H38+I38*I38)</f>
        <v>0.34153846153846151</v>
      </c>
      <c r="N38" s="1">
        <f>(M38*60)/360</f>
        <v>5.6923076923076917E-2</v>
      </c>
      <c r="O38" s="31">
        <f t="shared" ref="O38:Q40" si="31">G38/$M38</f>
        <v>0.8571428571428571</v>
      </c>
      <c r="P38" s="31">
        <f t="shared" si="31"/>
        <v>0.42857142857142855</v>
      </c>
      <c r="Q38" s="31">
        <f t="shared" si="31"/>
        <v>-0.2857142857142857</v>
      </c>
      <c r="R38" s="9">
        <f t="shared" ref="R38:T40" si="32">ACOS(ABS(O38))*360/(2*3.14159)</f>
        <v>31.002745320772682</v>
      </c>
      <c r="S38" s="9">
        <f t="shared" si="32"/>
        <v>64.623121059662907</v>
      </c>
      <c r="T38" s="9">
        <f t="shared" si="32"/>
        <v>73.39851239805094</v>
      </c>
    </row>
    <row r="39" spans="1:20" hidden="1">
      <c r="A39"/>
      <c r="B39">
        <v>12</v>
      </c>
      <c r="C39">
        <v>635</v>
      </c>
      <c r="D39">
        <v>2042</v>
      </c>
      <c r="E39">
        <v>2151</v>
      </c>
      <c r="F39">
        <v>2013</v>
      </c>
      <c r="G39" s="1">
        <f>((D39-$D$7)*3/4095)*33.3</f>
        <v>0.12197802197802196</v>
      </c>
      <c r="H39" s="1">
        <f>((E39-$E$7)*3/4095)*33.3</f>
        <v>0.19516483516483515</v>
      </c>
      <c r="I39" s="1">
        <f>((F39-$F$7)*3/4095)*33.3</f>
        <v>-0.14637362637362636</v>
      </c>
      <c r="J39" s="1">
        <f t="shared" si="30"/>
        <v>2.0329670329670327E-2</v>
      </c>
      <c r="K39" s="1">
        <f t="shared" si="30"/>
        <v>3.2527472527472526E-2</v>
      </c>
      <c r="L39" s="1">
        <f t="shared" si="30"/>
        <v>-2.4395604395604394E-2</v>
      </c>
      <c r="M39" s="2">
        <f>SQRT(G39*G39+H39*H39+I39*I39)</f>
        <v>0.27275114890382046</v>
      </c>
      <c r="N39" s="1">
        <f>(M39*60)/360</f>
        <v>4.5458524817303413E-2</v>
      </c>
      <c r="O39" s="31">
        <f t="shared" si="31"/>
        <v>0.44721359549995793</v>
      </c>
      <c r="P39" s="31">
        <f t="shared" si="31"/>
        <v>0.71554175279993282</v>
      </c>
      <c r="Q39" s="31">
        <f t="shared" si="31"/>
        <v>-0.53665631459994956</v>
      </c>
      <c r="R39" s="9">
        <f t="shared" si="32"/>
        <v>63.435002404176323</v>
      </c>
      <c r="S39" s="9">
        <f t="shared" si="32"/>
        <v>44.312422053092398</v>
      </c>
      <c r="T39" s="9">
        <f t="shared" si="32"/>
        <v>57.543740143258994</v>
      </c>
    </row>
    <row r="40" spans="1:20" hidden="1">
      <c r="A40"/>
      <c r="B40">
        <v>12</v>
      </c>
      <c r="C40">
        <v>650</v>
      </c>
      <c r="D40">
        <v>2057</v>
      </c>
      <c r="E40">
        <v>2164</v>
      </c>
      <c r="F40">
        <v>2019</v>
      </c>
      <c r="G40" s="1">
        <f>((D40-$D$7)*3/4095)*33.3</f>
        <v>0.48791208791208784</v>
      </c>
      <c r="H40" s="1">
        <f>((E40-$E$7)*3/4095)*33.3</f>
        <v>0.51230769230769224</v>
      </c>
      <c r="I40" s="1">
        <f>((F40-$F$7)*3/4095)*33.3</f>
        <v>0</v>
      </c>
      <c r="J40" s="1">
        <f t="shared" si="30"/>
        <v>8.1318681318681307E-2</v>
      </c>
      <c r="K40" s="1">
        <f t="shared" si="30"/>
        <v>8.5384615384615378E-2</v>
      </c>
      <c r="L40" s="1">
        <f t="shared" si="30"/>
        <v>0</v>
      </c>
      <c r="M40" s="2">
        <f>SQRT(G40*G40+H40*H40+I40*I40)</f>
        <v>0.70747252747252731</v>
      </c>
      <c r="N40" s="1">
        <f>(M40*60)/360</f>
        <v>0.11791208791208789</v>
      </c>
      <c r="O40" s="31">
        <f t="shared" si="31"/>
        <v>0.68965517241379315</v>
      </c>
      <c r="P40" s="31">
        <f t="shared" si="31"/>
        <v>0.72413793103448287</v>
      </c>
      <c r="Q40" s="31">
        <f t="shared" si="31"/>
        <v>0</v>
      </c>
      <c r="R40" s="9">
        <f t="shared" si="32"/>
        <v>46.39722021735173</v>
      </c>
      <c r="S40" s="9">
        <f t="shared" si="32"/>
        <v>43.602855802460319</v>
      </c>
      <c r="T40" s="9">
        <f t="shared" si="32"/>
        <v>90.00007601981207</v>
      </c>
    </row>
    <row r="41" spans="1:20" ht="15.75" customHeight="1">
      <c r="A41" s="19" t="s">
        <v>15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30"/>
      <c r="P41" s="30"/>
      <c r="Q41" s="30"/>
      <c r="R41" s="19"/>
      <c r="S41" s="19"/>
      <c r="T41" s="19"/>
    </row>
    <row r="42" spans="1:20">
      <c r="A42"/>
      <c r="B42">
        <v>12</v>
      </c>
      <c r="C42">
        <v>694</v>
      </c>
      <c r="D42">
        <v>2260</v>
      </c>
      <c r="E42">
        <v>2185</v>
      </c>
      <c r="F42">
        <v>959</v>
      </c>
      <c r="G42" s="1">
        <f t="shared" ref="G42:G48" si="33">((D42-$D$7)*3/4095)*33.3</f>
        <v>5.4402197802197803</v>
      </c>
      <c r="H42" s="1">
        <f t="shared" ref="H42:H48" si="34">((E42-$E$7)*3/4095)*33.3</f>
        <v>1.0246153846153845</v>
      </c>
      <c r="I42" s="1">
        <f t="shared" ref="I42:I48" si="35">((F42-$F$7)*3/4095)*33.3</f>
        <v>-25.859340659340656</v>
      </c>
      <c r="J42" s="1">
        <f t="shared" ref="J42:L48" si="36">(G42*60)/360</f>
        <v>0.90670329670329675</v>
      </c>
      <c r="K42" s="1">
        <f t="shared" si="36"/>
        <v>0.17076923076923076</v>
      </c>
      <c r="L42" s="1">
        <f t="shared" si="36"/>
        <v>-4.3098901098901097</v>
      </c>
      <c r="M42" s="2">
        <f t="shared" ref="M42:M48" si="37">SQRT(G42*G42+H42*H42+I42*I42)</f>
        <v>26.445251507204731</v>
      </c>
      <c r="N42" s="1">
        <f t="shared" ref="N42:N48" si="38">(M42*60)/360</f>
        <v>4.4075419178674551</v>
      </c>
      <c r="O42" s="28">
        <f t="shared" ref="O42:Q48" si="39">G42/$M42</f>
        <v>0.20571631843764654</v>
      </c>
      <c r="P42" s="29">
        <f t="shared" si="39"/>
        <v>3.8744777463592617E-2</v>
      </c>
      <c r="Q42" s="29">
        <f t="shared" si="39"/>
        <v>-0.97784438360495651</v>
      </c>
      <c r="R42" s="2">
        <f t="shared" ref="R42:T48" si="40">ACOS(ABS(O42))*360/(2*3.14159)</f>
        <v>78.128631136939489</v>
      </c>
      <c r="S42" s="2">
        <f t="shared" si="40"/>
        <v>87.779606135481032</v>
      </c>
      <c r="T42" s="2">
        <f t="shared" si="40"/>
        <v>12.083285336988524</v>
      </c>
    </row>
    <row r="43" spans="1:20">
      <c r="A43"/>
      <c r="B43">
        <v>12</v>
      </c>
      <c r="C43">
        <v>708</v>
      </c>
      <c r="D43">
        <v>2245</v>
      </c>
      <c r="E43">
        <v>2176</v>
      </c>
      <c r="F43">
        <v>1011</v>
      </c>
      <c r="G43" s="1">
        <f t="shared" si="33"/>
        <v>5.0742857142857147</v>
      </c>
      <c r="H43" s="1">
        <f t="shared" si="34"/>
        <v>0.80505494505494501</v>
      </c>
      <c r="I43" s="1">
        <f t="shared" si="35"/>
        <v>-24.590769230769229</v>
      </c>
      <c r="J43" s="1">
        <f t="shared" si="36"/>
        <v>0.84571428571428586</v>
      </c>
      <c r="K43" s="1">
        <f t="shared" si="36"/>
        <v>0.13417582417582416</v>
      </c>
      <c r="L43" s="1">
        <f t="shared" si="36"/>
        <v>-4.0984615384615379</v>
      </c>
      <c r="M43" s="2">
        <f t="shared" si="37"/>
        <v>25.121751936035597</v>
      </c>
      <c r="N43" s="1">
        <f t="shared" si="38"/>
        <v>4.1869586560059329</v>
      </c>
      <c r="O43" s="28">
        <f t="shared" si="39"/>
        <v>0.2019877326711027</v>
      </c>
      <c r="P43" s="29">
        <f t="shared" si="39"/>
        <v>3.2046130664165326E-2</v>
      </c>
      <c r="Q43" s="29">
        <f t="shared" si="39"/>
        <v>-0.97886362755995904</v>
      </c>
      <c r="R43" s="2">
        <f t="shared" si="40"/>
        <v>78.346845826210483</v>
      </c>
      <c r="S43" s="2">
        <f t="shared" si="40"/>
        <v>88.16365201998336</v>
      </c>
      <c r="T43" s="2">
        <f t="shared" si="40"/>
        <v>11.8010637364393</v>
      </c>
    </row>
    <row r="44" spans="1:20">
      <c r="A44"/>
      <c r="B44">
        <v>12</v>
      </c>
      <c r="C44">
        <v>723</v>
      </c>
      <c r="D44">
        <v>2253</v>
      </c>
      <c r="E44">
        <v>2149</v>
      </c>
      <c r="F44">
        <v>851</v>
      </c>
      <c r="G44" s="1">
        <f t="shared" si="33"/>
        <v>5.269450549450549</v>
      </c>
      <c r="H44" s="1">
        <f t="shared" si="34"/>
        <v>0.14637362637362636</v>
      </c>
      <c r="I44" s="1">
        <f t="shared" si="35"/>
        <v>-28.494065934065929</v>
      </c>
      <c r="J44" s="1">
        <f t="shared" si="36"/>
        <v>0.8782417582417581</v>
      </c>
      <c r="K44" s="1">
        <f t="shared" si="36"/>
        <v>2.4395604395604394E-2</v>
      </c>
      <c r="L44" s="1">
        <f t="shared" si="36"/>
        <v>-4.7490109890109879</v>
      </c>
      <c r="M44" s="2">
        <f t="shared" si="37"/>
        <v>28.977583194367657</v>
      </c>
      <c r="N44" s="1">
        <f t="shared" si="38"/>
        <v>4.8295971990612765</v>
      </c>
      <c r="O44" s="28">
        <f t="shared" si="39"/>
        <v>0.18184575691166566</v>
      </c>
      <c r="P44" s="29">
        <f t="shared" si="39"/>
        <v>5.0512710253240462E-3</v>
      </c>
      <c r="Q44" s="29">
        <f t="shared" si="39"/>
        <v>-0.98331409292974759</v>
      </c>
      <c r="R44" s="2">
        <f t="shared" si="40"/>
        <v>79.522778752494105</v>
      </c>
      <c r="S44" s="2">
        <f t="shared" si="40"/>
        <v>89.710658033649167</v>
      </c>
      <c r="T44" s="2">
        <f t="shared" si="40"/>
        <v>10.481384339364075</v>
      </c>
    </row>
    <row r="45" spans="1:20">
      <c r="A45"/>
      <c r="B45">
        <v>12</v>
      </c>
      <c r="C45">
        <v>737</v>
      </c>
      <c r="D45">
        <v>2264</v>
      </c>
      <c r="E45">
        <v>2150</v>
      </c>
      <c r="F45">
        <v>943</v>
      </c>
      <c r="G45" s="1">
        <f t="shared" si="33"/>
        <v>5.537802197802197</v>
      </c>
      <c r="H45" s="1">
        <f t="shared" si="34"/>
        <v>0.17076923076923076</v>
      </c>
      <c r="I45" s="1">
        <f t="shared" si="35"/>
        <v>-26.249670329670327</v>
      </c>
      <c r="J45" s="1">
        <f t="shared" si="36"/>
        <v>0.92296703296703286</v>
      </c>
      <c r="K45" s="1">
        <f t="shared" si="36"/>
        <v>2.8461538461538458E-2</v>
      </c>
      <c r="L45" s="1">
        <f t="shared" si="36"/>
        <v>-4.3749450549450541</v>
      </c>
      <c r="M45" s="2">
        <f t="shared" si="37"/>
        <v>26.828000442234512</v>
      </c>
      <c r="N45" s="1">
        <f t="shared" si="38"/>
        <v>4.4713334070390856</v>
      </c>
      <c r="O45" s="28">
        <f t="shared" si="39"/>
        <v>0.20641874558359563</v>
      </c>
      <c r="P45" s="29">
        <f t="shared" si="39"/>
        <v>6.3653357668950203E-3</v>
      </c>
      <c r="Q45" s="29">
        <f t="shared" si="39"/>
        <v>-0.9784430407398631</v>
      </c>
      <c r="R45" s="2">
        <f t="shared" si="40"/>
        <v>78.087502274076982</v>
      </c>
      <c r="S45" s="2">
        <f t="shared" si="40"/>
        <v>89.63536637424825</v>
      </c>
      <c r="T45" s="2">
        <f t="shared" si="40"/>
        <v>11.918319448448749</v>
      </c>
    </row>
    <row r="46" spans="1:20">
      <c r="A46"/>
      <c r="B46">
        <v>12</v>
      </c>
      <c r="C46">
        <v>752</v>
      </c>
      <c r="D46">
        <v>2323</v>
      </c>
      <c r="E46">
        <v>2216</v>
      </c>
      <c r="F46">
        <v>1074</v>
      </c>
      <c r="G46" s="1">
        <f t="shared" si="33"/>
        <v>6.9771428571428569</v>
      </c>
      <c r="H46" s="1">
        <f t="shared" si="34"/>
        <v>1.7808791208791206</v>
      </c>
      <c r="I46" s="1">
        <f t="shared" si="35"/>
        <v>-23.053846153846152</v>
      </c>
      <c r="J46" s="1">
        <f t="shared" si="36"/>
        <v>1.1628571428571428</v>
      </c>
      <c r="K46" s="1">
        <f t="shared" si="36"/>
        <v>0.29681318681318675</v>
      </c>
      <c r="L46" s="1">
        <f t="shared" si="36"/>
        <v>-3.842307692307692</v>
      </c>
      <c r="M46" s="2">
        <f t="shared" si="37"/>
        <v>24.152264394407613</v>
      </c>
      <c r="N46" s="1">
        <f t="shared" si="38"/>
        <v>4.0253773990679358</v>
      </c>
      <c r="O46" s="28">
        <f t="shared" si="39"/>
        <v>0.28888152030823222</v>
      </c>
      <c r="P46" s="29">
        <f t="shared" si="39"/>
        <v>7.3735492945807515E-2</v>
      </c>
      <c r="Q46" s="29">
        <f t="shared" si="39"/>
        <v>-0.95452110731216588</v>
      </c>
      <c r="R46" s="2">
        <f t="shared" si="40"/>
        <v>73.209055713223108</v>
      </c>
      <c r="S46" s="2">
        <f t="shared" si="40"/>
        <v>85.771502247744209</v>
      </c>
      <c r="T46" s="2">
        <f t="shared" si="40"/>
        <v>17.346137002457443</v>
      </c>
    </row>
    <row r="47" spans="1:20">
      <c r="A47"/>
      <c r="B47">
        <v>12</v>
      </c>
      <c r="C47">
        <v>766</v>
      </c>
      <c r="D47">
        <v>2189</v>
      </c>
      <c r="E47">
        <v>2134</v>
      </c>
      <c r="F47">
        <v>1135</v>
      </c>
      <c r="G47" s="1">
        <f t="shared" si="33"/>
        <v>3.708131868131868</v>
      </c>
      <c r="H47" s="1">
        <f t="shared" si="34"/>
        <v>-0.21956043956043955</v>
      </c>
      <c r="I47" s="1">
        <f t="shared" si="35"/>
        <v>-21.565714285714286</v>
      </c>
      <c r="J47" s="1">
        <f t="shared" si="36"/>
        <v>0.618021978021978</v>
      </c>
      <c r="K47" s="1">
        <f t="shared" si="36"/>
        <v>-3.659340659340659E-2</v>
      </c>
      <c r="L47" s="1">
        <f t="shared" si="36"/>
        <v>-3.5942857142857139</v>
      </c>
      <c r="M47" s="2">
        <f t="shared" si="37"/>
        <v>21.883292288664801</v>
      </c>
      <c r="N47" s="1">
        <f t="shared" si="38"/>
        <v>3.6472153814441337</v>
      </c>
      <c r="O47" s="28">
        <f t="shared" si="39"/>
        <v>0.16945036511040076</v>
      </c>
      <c r="P47" s="29">
        <f t="shared" si="39"/>
        <v>-1.0033245302589519E-2</v>
      </c>
      <c r="Q47" s="29">
        <f t="shared" si="39"/>
        <v>-0.98548764972101499</v>
      </c>
      <c r="R47" s="2">
        <f t="shared" si="40"/>
        <v>80.244204109461819</v>
      </c>
      <c r="S47" s="2">
        <f t="shared" si="40"/>
        <v>89.425203278288734</v>
      </c>
      <c r="T47" s="2">
        <f t="shared" si="40"/>
        <v>9.7731259489544264</v>
      </c>
    </row>
    <row r="48" spans="1:20">
      <c r="A48"/>
      <c r="B48">
        <v>12</v>
      </c>
      <c r="C48">
        <v>781</v>
      </c>
      <c r="D48">
        <v>2290</v>
      </c>
      <c r="E48">
        <v>2205</v>
      </c>
      <c r="F48">
        <v>1063</v>
      </c>
      <c r="G48" s="1">
        <f t="shared" si="33"/>
        <v>6.1720879120879122</v>
      </c>
      <c r="H48" s="1">
        <f t="shared" si="34"/>
        <v>1.5125274725274724</v>
      </c>
      <c r="I48" s="1">
        <f t="shared" si="35"/>
        <v>-23.322197802197799</v>
      </c>
      <c r="J48" s="1">
        <f t="shared" si="36"/>
        <v>1.0286813186813186</v>
      </c>
      <c r="K48" s="1">
        <f t="shared" si="36"/>
        <v>0.25208791208791204</v>
      </c>
      <c r="L48" s="1">
        <f t="shared" si="36"/>
        <v>-3.8870329670329662</v>
      </c>
      <c r="M48" s="2">
        <f t="shared" si="37"/>
        <v>24.172449583658913</v>
      </c>
      <c r="N48" s="1">
        <f t="shared" si="38"/>
        <v>4.0287415972764853</v>
      </c>
      <c r="O48" s="28">
        <f t="shared" si="39"/>
        <v>0.25533564112841811</v>
      </c>
      <c r="P48" s="29">
        <f t="shared" si="39"/>
        <v>6.2572370553209175E-2</v>
      </c>
      <c r="Q48" s="29">
        <f t="shared" si="39"/>
        <v>-0.9648255846591608</v>
      </c>
      <c r="R48" s="2">
        <f t="shared" si="40"/>
        <v>75.206589156039215</v>
      </c>
      <c r="S48" s="2">
        <f t="shared" si="40"/>
        <v>86.412596631939195</v>
      </c>
      <c r="T48" s="2">
        <f t="shared" si="40"/>
        <v>15.241676337918308</v>
      </c>
    </row>
    <row r="49" spans="1:20" ht="15.75" customHeight="1">
      <c r="A49" s="19" t="s">
        <v>18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30"/>
      <c r="P49" s="30"/>
      <c r="Q49" s="30"/>
      <c r="R49" s="19"/>
      <c r="S49" s="19"/>
      <c r="T49" s="19"/>
    </row>
    <row r="50" spans="1:20">
      <c r="A50"/>
      <c r="B50">
        <v>12</v>
      </c>
      <c r="C50">
        <v>829</v>
      </c>
      <c r="D50">
        <v>1824</v>
      </c>
      <c r="E50">
        <v>2158</v>
      </c>
      <c r="F50">
        <v>2967</v>
      </c>
      <c r="G50" s="1">
        <f t="shared" ref="G50:G56" si="41">((D50-$D$7)*3/4095)*33.3</f>
        <v>-5.1962637362637363</v>
      </c>
      <c r="H50" s="1">
        <f t="shared" ref="H50:H56" si="42">((E50-$E$7)*3/4095)*33.3</f>
        <v>0.36593406593406591</v>
      </c>
      <c r="I50" s="1">
        <f t="shared" ref="I50:I56" si="43">((F50-$F$7)*3/4095)*33.3</f>
        <v>23.127032967032964</v>
      </c>
      <c r="J50" s="1">
        <f t="shared" ref="J50:L56" si="44">(G50*60)/360</f>
        <v>-0.86604395604395612</v>
      </c>
      <c r="K50" s="1">
        <f t="shared" si="44"/>
        <v>6.0989010989010987E-2</v>
      </c>
      <c r="L50" s="1">
        <f t="shared" si="44"/>
        <v>3.854505494505494</v>
      </c>
      <c r="M50" s="2">
        <f t="shared" ref="M50:M56" si="45">SQRT(G50*G50+H50*H50+I50*I50)</f>
        <v>23.706427786903074</v>
      </c>
      <c r="N50" s="1">
        <f t="shared" ref="N50:N56" si="46">(M50*60)/360</f>
        <v>3.9510712978171791</v>
      </c>
      <c r="O50" s="28">
        <f t="shared" ref="O50:Q56" si="47">G50/$M50</f>
        <v>-0.21919218631220685</v>
      </c>
      <c r="P50" s="29">
        <f t="shared" si="47"/>
        <v>1.5436069458606115E-2</v>
      </c>
      <c r="Q50" s="29">
        <f t="shared" si="47"/>
        <v>0.97555958978390644</v>
      </c>
      <c r="R50" s="2">
        <f t="shared" ref="R50:T56" si="48">ACOS(ABS(O50))*360/(2*3.14159)</f>
        <v>77.338474673143267</v>
      </c>
      <c r="S50" s="2">
        <f t="shared" si="48"/>
        <v>89.115618514540131</v>
      </c>
      <c r="T50" s="2">
        <f t="shared" si="48"/>
        <v>12.693481686016398</v>
      </c>
    </row>
    <row r="51" spans="1:20">
      <c r="A51"/>
      <c r="B51">
        <v>12</v>
      </c>
      <c r="C51">
        <v>844</v>
      </c>
      <c r="D51">
        <v>1827</v>
      </c>
      <c r="E51">
        <v>2141</v>
      </c>
      <c r="F51">
        <v>3037</v>
      </c>
      <c r="G51" s="1">
        <f t="shared" si="41"/>
        <v>-5.1230769230769226</v>
      </c>
      <c r="H51" s="1">
        <f t="shared" si="42"/>
        <v>-4.8791208791208789E-2</v>
      </c>
      <c r="I51" s="1">
        <f t="shared" si="43"/>
        <v>24.834725274725272</v>
      </c>
      <c r="J51" s="1">
        <f t="shared" si="44"/>
        <v>-0.85384615384615381</v>
      </c>
      <c r="K51" s="1">
        <f t="shared" si="44"/>
        <v>-8.1318681318681314E-3</v>
      </c>
      <c r="L51" s="1">
        <f t="shared" si="44"/>
        <v>4.1391208791208793</v>
      </c>
      <c r="M51" s="2">
        <f t="shared" si="45"/>
        <v>25.357678860907143</v>
      </c>
      <c r="N51" s="1">
        <f t="shared" si="46"/>
        <v>4.2262798101511905</v>
      </c>
      <c r="O51" s="28">
        <f t="shared" si="47"/>
        <v>-0.20203256580297468</v>
      </c>
      <c r="P51" s="29">
        <f t="shared" si="47"/>
        <v>-1.9241196743140447E-3</v>
      </c>
      <c r="Q51" s="29">
        <f t="shared" si="47"/>
        <v>0.97937691422584872</v>
      </c>
      <c r="R51" s="2">
        <f t="shared" si="48"/>
        <v>78.344223001140733</v>
      </c>
      <c r="S51" s="2">
        <f t="shared" si="48"/>
        <v>89.889831922051627</v>
      </c>
      <c r="T51" s="2">
        <f t="shared" si="48"/>
        <v>11.656389032081927</v>
      </c>
    </row>
    <row r="52" spans="1:20">
      <c r="A52"/>
      <c r="B52">
        <v>12</v>
      </c>
      <c r="C52">
        <v>859</v>
      </c>
      <c r="D52">
        <v>1858</v>
      </c>
      <c r="E52">
        <v>2158</v>
      </c>
      <c r="F52">
        <v>3001</v>
      </c>
      <c r="G52" s="1">
        <f t="shared" si="41"/>
        <v>-4.3668131868131868</v>
      </c>
      <c r="H52" s="1">
        <f t="shared" si="42"/>
        <v>0.36593406593406591</v>
      </c>
      <c r="I52" s="1">
        <f t="shared" si="43"/>
        <v>23.956483516483516</v>
      </c>
      <c r="J52" s="1">
        <f t="shared" si="44"/>
        <v>-0.72780219780219779</v>
      </c>
      <c r="K52" s="1">
        <f t="shared" si="44"/>
        <v>6.0989010989010987E-2</v>
      </c>
      <c r="L52" s="1">
        <f t="shared" si="44"/>
        <v>3.992747252747253</v>
      </c>
      <c r="M52" s="2">
        <f t="shared" si="45"/>
        <v>24.353974370206664</v>
      </c>
      <c r="N52" s="1">
        <f t="shared" si="46"/>
        <v>4.0589957283677771</v>
      </c>
      <c r="O52" s="28">
        <f t="shared" si="47"/>
        <v>-0.17930597776087462</v>
      </c>
      <c r="P52" s="29">
        <f t="shared" si="47"/>
        <v>1.5025640594486699E-2</v>
      </c>
      <c r="Q52" s="29">
        <f t="shared" si="47"/>
        <v>0.98367860425239595</v>
      </c>
      <c r="R52" s="2">
        <f t="shared" si="48"/>
        <v>79.670729703159253</v>
      </c>
      <c r="S52" s="2">
        <f t="shared" si="48"/>
        <v>89.139137104339795</v>
      </c>
      <c r="T52" s="2">
        <f t="shared" si="48"/>
        <v>10.365950036780591</v>
      </c>
    </row>
    <row r="53" spans="1:20">
      <c r="A53"/>
      <c r="B53">
        <v>12</v>
      </c>
      <c r="C53">
        <v>873</v>
      </c>
      <c r="D53">
        <v>1895</v>
      </c>
      <c r="E53">
        <v>2147</v>
      </c>
      <c r="F53">
        <v>2875</v>
      </c>
      <c r="G53" s="1">
        <f t="shared" si="41"/>
        <v>-3.464175824175824</v>
      </c>
      <c r="H53" s="1">
        <f t="shared" si="42"/>
        <v>9.7582417582417577E-2</v>
      </c>
      <c r="I53" s="1">
        <f t="shared" si="43"/>
        <v>20.882637362637361</v>
      </c>
      <c r="J53" s="1">
        <f t="shared" si="44"/>
        <v>-0.57736263736263738</v>
      </c>
      <c r="K53" s="1">
        <f t="shared" si="44"/>
        <v>1.6263736263736263E-2</v>
      </c>
      <c r="L53" s="1">
        <f t="shared" si="44"/>
        <v>3.4804395604395602</v>
      </c>
      <c r="M53" s="2">
        <f t="shared" si="45"/>
        <v>21.168244605740064</v>
      </c>
      <c r="N53" s="1">
        <f t="shared" si="46"/>
        <v>3.5280407676233438</v>
      </c>
      <c r="O53" s="28">
        <f t="shared" si="47"/>
        <v>-0.16364965015740912</v>
      </c>
      <c r="P53" s="29">
        <f t="shared" si="47"/>
        <v>4.6098493002087069E-3</v>
      </c>
      <c r="Q53" s="29">
        <f t="shared" si="47"/>
        <v>0.98650775024466331</v>
      </c>
      <c r="R53" s="2">
        <f t="shared" si="48"/>
        <v>80.581269180231232</v>
      </c>
      <c r="S53" s="2">
        <f t="shared" si="48"/>
        <v>89.735949952138412</v>
      </c>
      <c r="T53" s="2">
        <f t="shared" si="48"/>
        <v>9.4225770221343765</v>
      </c>
    </row>
    <row r="54" spans="1:20">
      <c r="A54"/>
      <c r="B54">
        <v>12</v>
      </c>
      <c r="C54">
        <v>893</v>
      </c>
      <c r="D54">
        <v>1848</v>
      </c>
      <c r="E54">
        <v>2105</v>
      </c>
      <c r="F54">
        <v>3085</v>
      </c>
      <c r="G54" s="1">
        <f t="shared" si="41"/>
        <v>-4.6107692307692307</v>
      </c>
      <c r="H54" s="1">
        <f t="shared" si="42"/>
        <v>-0.927032967032967</v>
      </c>
      <c r="I54" s="1">
        <f t="shared" si="43"/>
        <v>26.005714285714284</v>
      </c>
      <c r="J54" s="1">
        <f t="shared" si="44"/>
        <v>-0.76846153846153842</v>
      </c>
      <c r="K54" s="1">
        <f t="shared" si="44"/>
        <v>-0.1545054945054945</v>
      </c>
      <c r="L54" s="1">
        <f t="shared" si="44"/>
        <v>4.3342857142857136</v>
      </c>
      <c r="M54" s="2">
        <f t="shared" si="45"/>
        <v>26.427556802163497</v>
      </c>
      <c r="N54" s="1">
        <f t="shared" si="46"/>
        <v>4.4045928003605832</v>
      </c>
      <c r="O54" s="28">
        <f t="shared" si="47"/>
        <v>-0.17446823651862398</v>
      </c>
      <c r="P54" s="29">
        <f t="shared" si="47"/>
        <v>-3.5078269776231276E-2</v>
      </c>
      <c r="Q54" s="29">
        <f t="shared" si="47"/>
        <v>0.98403777845954044</v>
      </c>
      <c r="R54" s="2">
        <f t="shared" si="48"/>
        <v>79.952353279599421</v>
      </c>
      <c r="S54" s="2">
        <f t="shared" si="48"/>
        <v>87.989825103616496</v>
      </c>
      <c r="T54" s="2">
        <f t="shared" si="48"/>
        <v>10.250948560605359</v>
      </c>
    </row>
    <row r="55" spans="1:20">
      <c r="A55"/>
      <c r="B55">
        <v>12</v>
      </c>
      <c r="C55">
        <v>908</v>
      </c>
      <c r="D55">
        <v>1817</v>
      </c>
      <c r="E55">
        <v>2142</v>
      </c>
      <c r="F55">
        <v>3023</v>
      </c>
      <c r="G55" s="1">
        <f t="shared" si="41"/>
        <v>-5.3670329670329666</v>
      </c>
      <c r="H55" s="1">
        <f t="shared" si="42"/>
        <v>-2.4395604395604394E-2</v>
      </c>
      <c r="I55" s="1">
        <f t="shared" si="43"/>
        <v>24.493186813186814</v>
      </c>
      <c r="J55" s="1">
        <f t="shared" si="44"/>
        <v>-0.89450549450549444</v>
      </c>
      <c r="K55" s="1">
        <f t="shared" si="44"/>
        <v>-4.0659340659340657E-3</v>
      </c>
      <c r="L55" s="1">
        <f t="shared" si="44"/>
        <v>4.0821978021978023</v>
      </c>
      <c r="M55" s="2">
        <f t="shared" si="45"/>
        <v>25.074326277696894</v>
      </c>
      <c r="N55" s="1">
        <f t="shared" si="46"/>
        <v>4.179054379616149</v>
      </c>
      <c r="O55" s="28">
        <f t="shared" si="47"/>
        <v>-0.21404495209934449</v>
      </c>
      <c r="P55" s="29">
        <f t="shared" si="47"/>
        <v>-9.7293160045156587E-4</v>
      </c>
      <c r="Q55" s="29">
        <f t="shared" si="47"/>
        <v>0.97682332685337225</v>
      </c>
      <c r="R55" s="2">
        <f t="shared" si="48"/>
        <v>77.640562795629506</v>
      </c>
      <c r="S55" s="2">
        <f t="shared" si="48"/>
        <v>89.944331089470921</v>
      </c>
      <c r="T55" s="2">
        <f t="shared" si="48"/>
        <v>12.359642922475199</v>
      </c>
    </row>
    <row r="56" spans="1:20">
      <c r="A56"/>
      <c r="B56">
        <v>12</v>
      </c>
      <c r="C56">
        <v>923</v>
      </c>
      <c r="D56">
        <v>1864</v>
      </c>
      <c r="E56">
        <v>2130</v>
      </c>
      <c r="F56">
        <v>2987</v>
      </c>
      <c r="G56" s="1">
        <f t="shared" si="41"/>
        <v>-4.2204395604395595</v>
      </c>
      <c r="H56" s="1">
        <f t="shared" si="42"/>
        <v>-0.31714285714285717</v>
      </c>
      <c r="I56" s="1">
        <f t="shared" si="43"/>
        <v>23.614945054945053</v>
      </c>
      <c r="J56" s="1">
        <f t="shared" si="44"/>
        <v>-0.70340659340659328</v>
      </c>
      <c r="K56" s="1">
        <f t="shared" si="44"/>
        <v>-5.2857142857142866E-2</v>
      </c>
      <c r="L56" s="1">
        <f t="shared" si="44"/>
        <v>3.9358241758241754</v>
      </c>
      <c r="M56" s="2">
        <f t="shared" si="45"/>
        <v>23.991213383721004</v>
      </c>
      <c r="N56" s="1">
        <f t="shared" si="46"/>
        <v>3.9985355639535007</v>
      </c>
      <c r="O56" s="28">
        <f t="shared" si="47"/>
        <v>-0.17591605280386929</v>
      </c>
      <c r="P56" s="29">
        <f t="shared" si="47"/>
        <v>-1.3219125355204054E-2</v>
      </c>
      <c r="Q56" s="29">
        <f t="shared" si="47"/>
        <v>0.9843164110644248</v>
      </c>
      <c r="R56" s="2">
        <f t="shared" si="48"/>
        <v>79.86809634295922</v>
      </c>
      <c r="S56" s="2">
        <f t="shared" si="48"/>
        <v>89.242653227920826</v>
      </c>
      <c r="T56" s="2">
        <f t="shared" si="48"/>
        <v>10.160848353064718</v>
      </c>
    </row>
    <row r="57" spans="1:20" ht="33" customHeight="1">
      <c r="A57" s="22" t="s">
        <v>19</v>
      </c>
      <c r="B57" s="22"/>
      <c r="C57" s="22"/>
      <c r="D57" s="22"/>
      <c r="E57" s="10"/>
      <c r="G57" s="1"/>
      <c r="H57" s="1"/>
      <c r="I57" s="1"/>
      <c r="J57" s="1"/>
      <c r="K57" s="1"/>
      <c r="L57" s="1"/>
      <c r="M57" s="2"/>
      <c r="N57" s="1"/>
      <c r="O57" s="28"/>
      <c r="P57" s="29"/>
      <c r="Q57" s="29"/>
      <c r="R57" s="2"/>
      <c r="S57" s="2"/>
      <c r="T57" s="2"/>
    </row>
    <row r="58" spans="1:20" ht="15.75" hidden="1" customHeight="1">
      <c r="A58" s="19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30"/>
      <c r="P58" s="30"/>
      <c r="Q58" s="30"/>
      <c r="R58" s="19"/>
      <c r="S58" s="19"/>
      <c r="T58" s="19"/>
    </row>
    <row r="59" spans="1:20" hidden="1">
      <c r="A59"/>
      <c r="B59">
        <v>13</v>
      </c>
      <c r="C59">
        <v>39</v>
      </c>
      <c r="D59">
        <v>2045</v>
      </c>
      <c r="E59">
        <v>2140</v>
      </c>
      <c r="F59">
        <v>2011</v>
      </c>
      <c r="G59" s="1">
        <f t="shared" ref="G59:G65" si="49">((D59-$D$7)*3/4095)*33.3</f>
        <v>0.19516483516483515</v>
      </c>
      <c r="H59" s="1">
        <f t="shared" ref="H59:H65" si="50">((E59-$E$7)*3/4095)*33.3</f>
        <v>-7.3186813186813179E-2</v>
      </c>
      <c r="I59" s="1">
        <f t="shared" ref="I59:I65" si="51">((F59-$F$7)*3/4095)*33.3</f>
        <v>-0.19516483516483515</v>
      </c>
      <c r="J59" s="1">
        <f t="shared" ref="J59:L65" si="52">(G59*60)/360</f>
        <v>3.2527472527472526E-2</v>
      </c>
      <c r="K59" s="1">
        <f t="shared" si="52"/>
        <v>-1.2197802197802197E-2</v>
      </c>
      <c r="L59" s="1">
        <f t="shared" si="52"/>
        <v>-3.2527472527472526E-2</v>
      </c>
      <c r="M59" s="2">
        <f t="shared" ref="M59:M65" si="53">SQRT(G59*G59+H59*H59+I59*I59)</f>
        <v>0.28554322859118203</v>
      </c>
      <c r="N59" s="1">
        <f t="shared" ref="N59:N65" si="54">(M59*60)/360</f>
        <v>4.7590538098530338E-2</v>
      </c>
      <c r="O59" s="31">
        <f t="shared" ref="O59:Q65" si="55">G59/$M59</f>
        <v>0.68348612617340876</v>
      </c>
      <c r="P59" s="31">
        <f t="shared" si="55"/>
        <v>-0.25630729731502827</v>
      </c>
      <c r="Q59" s="31">
        <f t="shared" si="55"/>
        <v>-0.68348612617340876</v>
      </c>
      <c r="R59" s="9">
        <f t="shared" ref="R59:T65" si="56">ACOS(ABS(O59))*360/(2*3.14159)</f>
        <v>46.883374048063743</v>
      </c>
      <c r="S59" s="9">
        <f t="shared" si="56"/>
        <v>75.149001006787785</v>
      </c>
      <c r="T59" s="9">
        <f t="shared" si="56"/>
        <v>46.883374048063743</v>
      </c>
    </row>
    <row r="60" spans="1:20" hidden="1">
      <c r="A60"/>
      <c r="B60">
        <v>13</v>
      </c>
      <c r="C60">
        <v>54</v>
      </c>
      <c r="D60">
        <v>2056</v>
      </c>
      <c r="E60">
        <v>2157</v>
      </c>
      <c r="F60">
        <v>2009</v>
      </c>
      <c r="G60" s="1">
        <f t="shared" si="49"/>
        <v>0.4635164835164835</v>
      </c>
      <c r="H60" s="1">
        <f t="shared" si="50"/>
        <v>0.34153846153846151</v>
      </c>
      <c r="I60" s="1">
        <f t="shared" si="51"/>
        <v>-0.24395604395604392</v>
      </c>
      <c r="J60" s="1">
        <f t="shared" si="52"/>
        <v>7.725274725274725E-2</v>
      </c>
      <c r="K60" s="1">
        <f t="shared" si="52"/>
        <v>5.6923076923076917E-2</v>
      </c>
      <c r="L60" s="1">
        <f t="shared" si="52"/>
        <v>-4.0659340659340654E-2</v>
      </c>
      <c r="M60" s="2">
        <f t="shared" si="53"/>
        <v>0.62530840597598636</v>
      </c>
      <c r="N60" s="1">
        <f t="shared" si="54"/>
        <v>0.10421806766266441</v>
      </c>
      <c r="O60" s="31">
        <f t="shared" si="55"/>
        <v>0.7412605989088269</v>
      </c>
      <c r="P60" s="31">
        <f t="shared" si="55"/>
        <v>0.54619202024860924</v>
      </c>
      <c r="Q60" s="31">
        <f t="shared" si="55"/>
        <v>-0.39013715732043514</v>
      </c>
      <c r="R60" s="9">
        <f t="shared" si="56"/>
        <v>42.161125363015238</v>
      </c>
      <c r="S60" s="9">
        <f t="shared" si="56"/>
        <v>56.893888238176437</v>
      </c>
      <c r="T60" s="9">
        <f t="shared" si="56"/>
        <v>67.037022625566237</v>
      </c>
    </row>
    <row r="61" spans="1:20" hidden="1">
      <c r="A61"/>
      <c r="B61">
        <v>13</v>
      </c>
      <c r="C61">
        <v>68</v>
      </c>
      <c r="D61">
        <v>2057</v>
      </c>
      <c r="E61">
        <v>2148</v>
      </c>
      <c r="F61">
        <v>2017</v>
      </c>
      <c r="G61" s="1">
        <f t="shared" si="49"/>
        <v>0.48791208791208784</v>
      </c>
      <c r="H61" s="1">
        <f t="shared" si="50"/>
        <v>0.12197802197802196</v>
      </c>
      <c r="I61" s="1">
        <f t="shared" si="51"/>
        <v>-4.8791208791208789E-2</v>
      </c>
      <c r="J61" s="1">
        <f t="shared" si="52"/>
        <v>8.1318681318681307E-2</v>
      </c>
      <c r="K61" s="1">
        <f t="shared" si="52"/>
        <v>2.0329670329670327E-2</v>
      </c>
      <c r="L61" s="1">
        <f t="shared" si="52"/>
        <v>-8.1318681318681314E-3</v>
      </c>
      <c r="M61" s="2">
        <f t="shared" si="53"/>
        <v>0.50528944718023849</v>
      </c>
      <c r="N61" s="1">
        <f t="shared" si="54"/>
        <v>8.4214907863373073E-2</v>
      </c>
      <c r="O61" s="31">
        <f t="shared" si="55"/>
        <v>0.96560909917053528</v>
      </c>
      <c r="P61" s="31">
        <f t="shared" si="55"/>
        <v>0.24140227479263382</v>
      </c>
      <c r="Q61" s="31">
        <f t="shared" si="55"/>
        <v>-9.6560909917053531E-2</v>
      </c>
      <c r="R61" s="9">
        <f t="shared" si="56"/>
        <v>15.06996847869538</v>
      </c>
      <c r="S61" s="9">
        <f t="shared" si="56"/>
        <v>76.030745684285819</v>
      </c>
      <c r="T61" s="9">
        <f t="shared" si="56"/>
        <v>84.458904895745817</v>
      </c>
    </row>
    <row r="62" spans="1:20" hidden="1">
      <c r="A62"/>
      <c r="B62">
        <v>13</v>
      </c>
      <c r="C62">
        <v>83</v>
      </c>
      <c r="D62">
        <v>2057</v>
      </c>
      <c r="E62">
        <v>2159</v>
      </c>
      <c r="F62">
        <v>2014</v>
      </c>
      <c r="G62" s="1">
        <f t="shared" si="49"/>
        <v>0.48791208791208784</v>
      </c>
      <c r="H62" s="1">
        <f t="shared" si="50"/>
        <v>0.39032967032967031</v>
      </c>
      <c r="I62" s="1">
        <f t="shared" si="51"/>
        <v>-0.12197802197802196</v>
      </c>
      <c r="J62" s="1">
        <f t="shared" si="52"/>
        <v>8.1318681318681307E-2</v>
      </c>
      <c r="K62" s="1">
        <f t="shared" si="52"/>
        <v>6.5054945054945051E-2</v>
      </c>
      <c r="L62" s="1">
        <f t="shared" si="52"/>
        <v>-2.0329670329670327E-2</v>
      </c>
      <c r="M62" s="2">
        <f t="shared" si="53"/>
        <v>0.63662712392425824</v>
      </c>
      <c r="N62" s="1">
        <f t="shared" si="54"/>
        <v>0.10610452065404304</v>
      </c>
      <c r="O62" s="31">
        <f t="shared" si="55"/>
        <v>0.76640166523934727</v>
      </c>
      <c r="P62" s="31">
        <f t="shared" si="55"/>
        <v>0.61312133219147791</v>
      </c>
      <c r="Q62" s="31">
        <f t="shared" si="55"/>
        <v>-0.19160041630983682</v>
      </c>
      <c r="R62" s="9">
        <f t="shared" si="56"/>
        <v>39.968181709517822</v>
      </c>
      <c r="S62" s="9">
        <f t="shared" si="56"/>
        <v>52.1845046621685</v>
      </c>
      <c r="T62" s="9">
        <f t="shared" si="56"/>
        <v>78.953869274941965</v>
      </c>
    </row>
    <row r="63" spans="1:20" hidden="1">
      <c r="A63"/>
      <c r="B63">
        <v>13</v>
      </c>
      <c r="C63">
        <v>98</v>
      </c>
      <c r="D63">
        <v>2045</v>
      </c>
      <c r="E63">
        <v>2155</v>
      </c>
      <c r="F63">
        <v>2021</v>
      </c>
      <c r="G63" s="1">
        <f t="shared" si="49"/>
        <v>0.19516483516483515</v>
      </c>
      <c r="H63" s="1">
        <f t="shared" si="50"/>
        <v>0.29274725274725272</v>
      </c>
      <c r="I63" s="1">
        <f t="shared" si="51"/>
        <v>4.8791208791208789E-2</v>
      </c>
      <c r="J63" s="1">
        <f t="shared" si="52"/>
        <v>3.2527472527472526E-2</v>
      </c>
      <c r="K63" s="1">
        <f t="shared" si="52"/>
        <v>4.8791208791208789E-2</v>
      </c>
      <c r="L63" s="1">
        <f t="shared" si="52"/>
        <v>8.1318681318681314E-3</v>
      </c>
      <c r="M63" s="2">
        <f t="shared" si="53"/>
        <v>0.35520536163082966</v>
      </c>
      <c r="N63" s="1">
        <f t="shared" si="54"/>
        <v>5.9200893605138277E-2</v>
      </c>
      <c r="O63" s="31">
        <f t="shared" si="55"/>
        <v>0.54944225579475614</v>
      </c>
      <c r="P63" s="31">
        <f t="shared" si="55"/>
        <v>0.82416338369213415</v>
      </c>
      <c r="Q63" s="31">
        <f t="shared" si="55"/>
        <v>0.13736056394868904</v>
      </c>
      <c r="R63" s="9">
        <f t="shared" si="56"/>
        <v>56.671290070700707</v>
      </c>
      <c r="S63" s="9">
        <f t="shared" si="56"/>
        <v>34.496266427840659</v>
      </c>
      <c r="T63" s="9">
        <f t="shared" si="56"/>
        <v>82.1049272460194</v>
      </c>
    </row>
    <row r="64" spans="1:20" hidden="1">
      <c r="A64"/>
      <c r="B64">
        <v>13</v>
      </c>
      <c r="C64">
        <v>112</v>
      </c>
      <c r="D64">
        <v>2051</v>
      </c>
      <c r="E64">
        <v>2142</v>
      </c>
      <c r="F64">
        <v>2030</v>
      </c>
      <c r="G64" s="1">
        <f t="shared" si="49"/>
        <v>0.34153846153846151</v>
      </c>
      <c r="H64" s="1">
        <f t="shared" si="50"/>
        <v>-2.4395604395604394E-2</v>
      </c>
      <c r="I64" s="1">
        <f t="shared" si="51"/>
        <v>0.26835164835164838</v>
      </c>
      <c r="J64" s="1">
        <f t="shared" si="52"/>
        <v>5.6923076923076917E-2</v>
      </c>
      <c r="K64" s="1">
        <f t="shared" si="52"/>
        <v>-4.0659340659340657E-3</v>
      </c>
      <c r="L64" s="1">
        <f t="shared" si="52"/>
        <v>4.4725274725274725E-2</v>
      </c>
      <c r="M64" s="2">
        <f t="shared" si="53"/>
        <v>0.4350359449481534</v>
      </c>
      <c r="N64" s="1">
        <f t="shared" si="54"/>
        <v>7.2505990824692237E-2</v>
      </c>
      <c r="O64" s="31">
        <f t="shared" si="55"/>
        <v>0.78508101572886191</v>
      </c>
      <c r="P64" s="31">
        <f t="shared" si="55"/>
        <v>-5.607721540920442E-2</v>
      </c>
      <c r="Q64" s="31">
        <f t="shared" si="55"/>
        <v>0.61684936950124869</v>
      </c>
      <c r="R64" s="9">
        <f t="shared" si="56"/>
        <v>38.27186047998979</v>
      </c>
      <c r="S64" s="9">
        <f t="shared" si="56"/>
        <v>86.785399191416701</v>
      </c>
      <c r="T64" s="9">
        <f t="shared" si="56"/>
        <v>51.913621836403713</v>
      </c>
    </row>
    <row r="65" spans="1:20" hidden="1">
      <c r="A65"/>
      <c r="B65">
        <v>13</v>
      </c>
      <c r="C65">
        <v>127</v>
      </c>
      <c r="D65">
        <v>2059</v>
      </c>
      <c r="E65">
        <v>2161</v>
      </c>
      <c r="F65">
        <v>2021</v>
      </c>
      <c r="G65" s="1">
        <f t="shared" si="49"/>
        <v>0.53670329670329675</v>
      </c>
      <c r="H65" s="1">
        <f t="shared" si="50"/>
        <v>0.4391208791208791</v>
      </c>
      <c r="I65" s="1">
        <f t="shared" si="51"/>
        <v>4.8791208791208789E-2</v>
      </c>
      <c r="J65" s="1">
        <f t="shared" si="52"/>
        <v>8.9450549450549449E-2</v>
      </c>
      <c r="K65" s="1">
        <f t="shared" si="52"/>
        <v>7.3186813186813179E-2</v>
      </c>
      <c r="L65" s="1">
        <f t="shared" si="52"/>
        <v>8.1318681318681314E-3</v>
      </c>
      <c r="M65" s="2">
        <f t="shared" si="53"/>
        <v>0.69516771877539596</v>
      </c>
      <c r="N65" s="1">
        <f t="shared" si="54"/>
        <v>0.11586128646256599</v>
      </c>
      <c r="O65" s="31">
        <f t="shared" si="55"/>
        <v>0.77204864697795617</v>
      </c>
      <c r="P65" s="31">
        <f t="shared" si="55"/>
        <v>0.63167616570923679</v>
      </c>
      <c r="Q65" s="31">
        <f t="shared" si="55"/>
        <v>7.0186240634359631E-2</v>
      </c>
      <c r="R65" s="9">
        <f t="shared" si="56"/>
        <v>39.461819653045374</v>
      </c>
      <c r="S65" s="9">
        <f t="shared" si="56"/>
        <v>50.826147380618117</v>
      </c>
      <c r="T65" s="9">
        <f t="shared" si="56"/>
        <v>85.975388289853626</v>
      </c>
    </row>
    <row r="66" spans="1:20" ht="15.75" customHeight="1">
      <c r="A66" s="19" t="s">
        <v>15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30"/>
      <c r="P66" s="30"/>
      <c r="Q66" s="30"/>
      <c r="R66" s="19"/>
      <c r="S66" s="19"/>
      <c r="T66" s="19"/>
    </row>
    <row r="67" spans="1:20">
      <c r="A67"/>
      <c r="B67">
        <v>13</v>
      </c>
      <c r="C67">
        <v>186</v>
      </c>
      <c r="D67">
        <v>1981</v>
      </c>
      <c r="E67">
        <v>1773</v>
      </c>
      <c r="F67">
        <v>853</v>
      </c>
      <c r="G67" s="1">
        <f t="shared" ref="G67:G76" si="57">((D67-$D$7)*3/4095)*33.3</f>
        <v>-1.3661538461538461</v>
      </c>
      <c r="H67" s="1">
        <f t="shared" ref="H67:H76" si="58">((E67-$E$7)*3/4095)*33.3</f>
        <v>-9.0263736263736245</v>
      </c>
      <c r="I67" s="1">
        <f t="shared" ref="I67:I76" si="59">((F67-$F$7)*3/4095)*33.3</f>
        <v>-28.445274725274722</v>
      </c>
      <c r="J67" s="1">
        <f t="shared" ref="J67:J76" si="60">(G67*60)/360</f>
        <v>-0.22769230769230767</v>
      </c>
      <c r="K67" s="1">
        <f t="shared" ref="K67:K76" si="61">(H67*60)/360</f>
        <v>-1.5043956043956042</v>
      </c>
      <c r="L67" s="1">
        <f t="shared" ref="L67:L76" si="62">(I67*60)/360</f>
        <v>-4.7408791208791206</v>
      </c>
      <c r="M67" s="2">
        <f t="shared" ref="M67:M76" si="63">SQRT(G67*G67+H67*H67+I67*I67)</f>
        <v>29.874327630435584</v>
      </c>
      <c r="N67" s="1">
        <f t="shared" ref="N67:N76" si="64">(M67*60)/360</f>
        <v>4.979054605072597</v>
      </c>
      <c r="O67" s="28">
        <f t="shared" ref="O67:O76" si="65">G67/$M67</f>
        <v>-4.5730028238761967E-2</v>
      </c>
      <c r="P67" s="29">
        <f t="shared" ref="P67:P76" si="66">H67/$M67</f>
        <v>-0.30214482943467724</v>
      </c>
      <c r="Q67" s="29">
        <f t="shared" ref="Q67:Q76" si="67">I67/$M67</f>
        <v>-0.95216451654279366</v>
      </c>
      <c r="R67" s="2">
        <f t="shared" ref="R67:R76" si="68">ACOS(ABS(O67))*360/(2*3.14159)</f>
        <v>87.379022109552537</v>
      </c>
      <c r="S67" s="2">
        <f t="shared" ref="S67:S76" si="69">ACOS(ABS(P67))*360/(2*3.14159)</f>
        <v>72.413588973584538</v>
      </c>
      <c r="T67" s="2">
        <f t="shared" ref="T67:T76" si="70">ACOS(ABS(Q67))*360/(2*3.14159)</f>
        <v>17.793430676580702</v>
      </c>
    </row>
    <row r="68" spans="1:20">
      <c r="A68"/>
      <c r="B68">
        <v>13</v>
      </c>
      <c r="C68">
        <v>201</v>
      </c>
      <c r="D68">
        <v>2011</v>
      </c>
      <c r="E68">
        <v>1866</v>
      </c>
      <c r="F68">
        <v>990</v>
      </c>
      <c r="G68" s="1">
        <f t="shared" si="57"/>
        <v>-0.63428571428571434</v>
      </c>
      <c r="H68" s="1">
        <f t="shared" si="58"/>
        <v>-6.7575824175824168</v>
      </c>
      <c r="I68" s="1">
        <f t="shared" si="59"/>
        <v>-25.10307692307692</v>
      </c>
      <c r="J68" s="1">
        <f t="shared" si="60"/>
        <v>-0.10571428571428573</v>
      </c>
      <c r="K68" s="1">
        <f t="shared" si="61"/>
        <v>-1.1262637362637362</v>
      </c>
      <c r="L68" s="1">
        <f t="shared" si="62"/>
        <v>-4.1838461538461535</v>
      </c>
      <c r="M68" s="2">
        <f t="shared" si="63"/>
        <v>26.004455570222635</v>
      </c>
      <c r="N68" s="1">
        <f t="shared" si="64"/>
        <v>4.3340759283704386</v>
      </c>
      <c r="O68" s="28">
        <f t="shared" si="65"/>
        <v>-2.4391424483888317E-2</v>
      </c>
      <c r="P68" s="29">
        <f t="shared" si="66"/>
        <v>-0.2598624839245024</v>
      </c>
      <c r="Q68" s="29">
        <f t="shared" si="67"/>
        <v>-0.96533753053542593</v>
      </c>
      <c r="R68" s="2">
        <f t="shared" si="68"/>
        <v>88.602410548545009</v>
      </c>
      <c r="S68" s="2">
        <f t="shared" si="69"/>
        <v>74.938160710870335</v>
      </c>
      <c r="T68" s="2">
        <f t="shared" si="70"/>
        <v>15.129698465765847</v>
      </c>
    </row>
    <row r="69" spans="1:20">
      <c r="A69"/>
      <c r="B69">
        <v>13</v>
      </c>
      <c r="C69">
        <v>215</v>
      </c>
      <c r="D69">
        <v>2020</v>
      </c>
      <c r="E69">
        <v>1941</v>
      </c>
      <c r="F69">
        <v>1020</v>
      </c>
      <c r="G69" s="1">
        <f t="shared" si="57"/>
        <v>-0.41472527472527471</v>
      </c>
      <c r="H69" s="1">
        <f t="shared" si="58"/>
        <v>-4.9279120879120875</v>
      </c>
      <c r="I69" s="1">
        <f t="shared" si="59"/>
        <v>-24.371208791208787</v>
      </c>
      <c r="J69" s="1">
        <f t="shared" si="60"/>
        <v>-6.9120879120879122E-2</v>
      </c>
      <c r="K69" s="1">
        <f t="shared" si="61"/>
        <v>-0.82131868131868124</v>
      </c>
      <c r="L69" s="1">
        <f t="shared" si="62"/>
        <v>-4.0618681318681311</v>
      </c>
      <c r="M69" s="2">
        <f t="shared" si="63"/>
        <v>24.867893608916265</v>
      </c>
      <c r="N69" s="1">
        <f t="shared" si="64"/>
        <v>4.1446489348193776</v>
      </c>
      <c r="O69" s="28">
        <f t="shared" si="65"/>
        <v>-1.6677137245616046E-2</v>
      </c>
      <c r="P69" s="29">
        <f t="shared" si="66"/>
        <v>-0.19816363080084948</v>
      </c>
      <c r="Q69" s="29">
        <f t="shared" si="67"/>
        <v>-0.98002706519826055</v>
      </c>
      <c r="R69" s="2">
        <f t="shared" si="68"/>
        <v>89.044501335512919</v>
      </c>
      <c r="S69" s="2">
        <f t="shared" si="69"/>
        <v>78.570472701107846</v>
      </c>
      <c r="T69" s="2">
        <f t="shared" si="70"/>
        <v>11.470555362371385</v>
      </c>
    </row>
    <row r="70" spans="1:20">
      <c r="A70"/>
      <c r="B70">
        <v>13</v>
      </c>
      <c r="C70">
        <v>230</v>
      </c>
      <c r="D70">
        <v>2042</v>
      </c>
      <c r="E70">
        <v>1884</v>
      </c>
      <c r="F70">
        <v>965</v>
      </c>
      <c r="G70" s="1">
        <f t="shared" si="57"/>
        <v>0.12197802197802196</v>
      </c>
      <c r="H70" s="1">
        <f t="shared" si="58"/>
        <v>-6.3184615384615377</v>
      </c>
      <c r="I70" s="1">
        <f t="shared" si="59"/>
        <v>-25.712967032967033</v>
      </c>
      <c r="J70" s="1">
        <f t="shared" si="60"/>
        <v>2.0329670329670327E-2</v>
      </c>
      <c r="K70" s="1">
        <f t="shared" si="61"/>
        <v>-1.053076923076923</v>
      </c>
      <c r="L70" s="1">
        <f t="shared" si="62"/>
        <v>-4.2854945054945057</v>
      </c>
      <c r="M70" s="2">
        <f t="shared" si="63"/>
        <v>26.47818929778456</v>
      </c>
      <c r="N70" s="1">
        <f t="shared" si="64"/>
        <v>4.4130315496307597</v>
      </c>
      <c r="O70" s="28">
        <f t="shared" si="65"/>
        <v>4.6067357781231629E-3</v>
      </c>
      <c r="P70" s="29">
        <f t="shared" si="66"/>
        <v>-0.23862891330677985</v>
      </c>
      <c r="Q70" s="29">
        <f t="shared" si="67"/>
        <v>-0.97109990202836283</v>
      </c>
      <c r="R70" s="2">
        <f t="shared" si="68"/>
        <v>89.736128345858234</v>
      </c>
      <c r="S70" s="2">
        <f t="shared" si="69"/>
        <v>76.194432515074283</v>
      </c>
      <c r="T70" s="2">
        <f t="shared" si="70"/>
        <v>13.808266815469606</v>
      </c>
    </row>
    <row r="71" spans="1:20">
      <c r="A71"/>
      <c r="B71">
        <v>13</v>
      </c>
      <c r="C71">
        <v>244</v>
      </c>
      <c r="D71">
        <v>2017</v>
      </c>
      <c r="E71">
        <v>1862</v>
      </c>
      <c r="F71">
        <v>902</v>
      </c>
      <c r="G71" s="1">
        <f t="shared" si="57"/>
        <v>-0.48791208791208784</v>
      </c>
      <c r="H71" s="1">
        <f t="shared" si="58"/>
        <v>-6.8551648351648344</v>
      </c>
      <c r="I71" s="1">
        <f t="shared" si="59"/>
        <v>-27.249890109890107</v>
      </c>
      <c r="J71" s="1">
        <f t="shared" si="60"/>
        <v>-8.1318681318681307E-2</v>
      </c>
      <c r="K71" s="1">
        <f t="shared" si="61"/>
        <v>-1.1425274725274726</v>
      </c>
      <c r="L71" s="1">
        <f t="shared" si="62"/>
        <v>-4.5416483516483517</v>
      </c>
      <c r="M71" s="2">
        <f t="shared" si="63"/>
        <v>28.103164485941754</v>
      </c>
      <c r="N71" s="1">
        <f t="shared" si="64"/>
        <v>4.6838607476569587</v>
      </c>
      <c r="O71" s="28">
        <f t="shared" si="65"/>
        <v>-1.7361464334600452E-2</v>
      </c>
      <c r="P71" s="29">
        <f t="shared" si="66"/>
        <v>-0.24392857390113637</v>
      </c>
      <c r="Q71" s="29">
        <f t="shared" si="67"/>
        <v>-0.96963778308743531</v>
      </c>
      <c r="R71" s="2">
        <f t="shared" si="68"/>
        <v>89.005286567803722</v>
      </c>
      <c r="S71" s="2">
        <f t="shared" si="69"/>
        <v>75.881539469100503</v>
      </c>
      <c r="T71" s="2">
        <f t="shared" si="70"/>
        <v>14.154995967224542</v>
      </c>
    </row>
    <row r="72" spans="1:20">
      <c r="A72"/>
      <c r="B72">
        <v>13</v>
      </c>
      <c r="C72">
        <v>259</v>
      </c>
      <c r="D72">
        <v>2015</v>
      </c>
      <c r="E72">
        <v>1930</v>
      </c>
      <c r="F72">
        <v>1113</v>
      </c>
      <c r="G72" s="1">
        <f t="shared" si="57"/>
        <v>-0.53670329670329675</v>
      </c>
      <c r="H72" s="1">
        <f t="shared" si="58"/>
        <v>-5.1962637362637363</v>
      </c>
      <c r="I72" s="1">
        <f t="shared" si="59"/>
        <v>-22.10241758241758</v>
      </c>
      <c r="J72" s="1">
        <f t="shared" si="60"/>
        <v>-8.9450549450549449E-2</v>
      </c>
      <c r="K72" s="1">
        <f t="shared" si="61"/>
        <v>-0.86604395604395612</v>
      </c>
      <c r="L72" s="1">
        <f t="shared" si="62"/>
        <v>-3.6837362637362636</v>
      </c>
      <c r="M72" s="2">
        <f t="shared" si="63"/>
        <v>22.711364341075228</v>
      </c>
      <c r="N72" s="1">
        <f t="shared" si="64"/>
        <v>3.7852273901792044</v>
      </c>
      <c r="O72" s="28">
        <f t="shared" si="65"/>
        <v>-2.3631486362650087E-2</v>
      </c>
      <c r="P72" s="29">
        <f t="shared" si="66"/>
        <v>-0.228795754329294</v>
      </c>
      <c r="Q72" s="29">
        <f t="shared" si="67"/>
        <v>-0.97318757475277162</v>
      </c>
      <c r="R72" s="2">
        <f t="shared" si="68"/>
        <v>88.645964390704862</v>
      </c>
      <c r="S72" s="2">
        <f t="shared" si="69"/>
        <v>76.773881705651249</v>
      </c>
      <c r="T72" s="2">
        <f t="shared" si="70"/>
        <v>13.297843760147835</v>
      </c>
    </row>
    <row r="73" spans="1:20">
      <c r="A73"/>
      <c r="B73">
        <v>13</v>
      </c>
      <c r="C73">
        <v>274</v>
      </c>
      <c r="D73">
        <v>2025</v>
      </c>
      <c r="E73">
        <v>1834</v>
      </c>
      <c r="F73">
        <v>791</v>
      </c>
      <c r="G73" s="1">
        <f t="shared" si="57"/>
        <v>-0.29274725274725272</v>
      </c>
      <c r="H73" s="1">
        <f t="shared" si="58"/>
        <v>-7.5382417582417576</v>
      </c>
      <c r="I73" s="1">
        <f t="shared" si="59"/>
        <v>-29.957802197802195</v>
      </c>
      <c r="J73" s="1">
        <f t="shared" si="60"/>
        <v>-4.8791208791208789E-2</v>
      </c>
      <c r="K73" s="1">
        <f t="shared" si="61"/>
        <v>-1.2563736263736263</v>
      </c>
      <c r="L73" s="1">
        <f t="shared" si="62"/>
        <v>-4.9929670329670319</v>
      </c>
      <c r="M73" s="2">
        <f t="shared" si="63"/>
        <v>30.893052653992175</v>
      </c>
      <c r="N73" s="1">
        <f t="shared" si="64"/>
        <v>5.1488421089986955</v>
      </c>
      <c r="O73" s="28">
        <f t="shared" si="65"/>
        <v>-9.4761516780512232E-3</v>
      </c>
      <c r="P73" s="29">
        <f t="shared" si="66"/>
        <v>-0.24401090570981898</v>
      </c>
      <c r="Q73" s="29">
        <f t="shared" si="67"/>
        <v>-0.96972618838724178</v>
      </c>
      <c r="R73" s="2">
        <f t="shared" si="68"/>
        <v>89.457123937869895</v>
      </c>
      <c r="S73" s="2">
        <f t="shared" si="69"/>
        <v>75.876675216068293</v>
      </c>
      <c r="T73" s="2">
        <f t="shared" si="70"/>
        <v>14.134268178092704</v>
      </c>
    </row>
    <row r="74" spans="1:20">
      <c r="A74"/>
      <c r="B74">
        <v>13</v>
      </c>
      <c r="C74">
        <v>288</v>
      </c>
      <c r="D74">
        <v>1991</v>
      </c>
      <c r="E74">
        <v>1825</v>
      </c>
      <c r="F74">
        <v>887</v>
      </c>
      <c r="G74" s="1">
        <f t="shared" si="57"/>
        <v>-1.1221978021978021</v>
      </c>
      <c r="H74" s="1">
        <f t="shared" si="58"/>
        <v>-7.7578021978021976</v>
      </c>
      <c r="I74" s="1">
        <f t="shared" si="59"/>
        <v>-27.615824175824176</v>
      </c>
      <c r="J74" s="1">
        <f t="shared" si="60"/>
        <v>-0.18703296703296701</v>
      </c>
      <c r="K74" s="1">
        <f t="shared" si="61"/>
        <v>-1.2929670329670331</v>
      </c>
      <c r="L74" s="1">
        <f t="shared" si="62"/>
        <v>-4.6026373626373625</v>
      </c>
      <c r="M74" s="2">
        <f t="shared" si="63"/>
        <v>28.706733839946285</v>
      </c>
      <c r="N74" s="1">
        <f t="shared" si="64"/>
        <v>4.7844556399910472</v>
      </c>
      <c r="O74" s="28">
        <f t="shared" si="65"/>
        <v>-3.9091796665360445E-2</v>
      </c>
      <c r="P74" s="29">
        <f t="shared" si="66"/>
        <v>-0.27024328999097008</v>
      </c>
      <c r="Q74" s="29">
        <f t="shared" si="67"/>
        <v>-0.96199812663452244</v>
      </c>
      <c r="R74" s="2">
        <f t="shared" si="68"/>
        <v>87.759708308251248</v>
      </c>
      <c r="S74" s="2">
        <f t="shared" si="69"/>
        <v>74.321318245090211</v>
      </c>
      <c r="T74" s="2">
        <f t="shared" si="70"/>
        <v>15.846214030449794</v>
      </c>
    </row>
    <row r="75" spans="1:20">
      <c r="A75"/>
      <c r="B75">
        <v>13</v>
      </c>
      <c r="C75">
        <v>303</v>
      </c>
      <c r="D75">
        <v>2012</v>
      </c>
      <c r="E75">
        <v>1931</v>
      </c>
      <c r="F75">
        <v>942</v>
      </c>
      <c r="G75" s="1">
        <f t="shared" si="57"/>
        <v>-0.60989010989010983</v>
      </c>
      <c r="H75" s="1">
        <f t="shared" si="58"/>
        <v>-5.1718681318681314</v>
      </c>
      <c r="I75" s="1">
        <f t="shared" si="59"/>
        <v>-26.274065934065931</v>
      </c>
      <c r="J75" s="1">
        <f t="shared" si="60"/>
        <v>-0.10164835164835165</v>
      </c>
      <c r="K75" s="1">
        <f t="shared" si="61"/>
        <v>-0.86197802197802187</v>
      </c>
      <c r="L75" s="1">
        <f t="shared" si="62"/>
        <v>-4.3790109890109887</v>
      </c>
      <c r="M75" s="2">
        <f t="shared" si="63"/>
        <v>26.785196034884994</v>
      </c>
      <c r="N75" s="1">
        <f t="shared" si="64"/>
        <v>4.4641993391474983</v>
      </c>
      <c r="O75" s="28">
        <f t="shared" si="65"/>
        <v>-2.2769671317536374E-2</v>
      </c>
      <c r="P75" s="29">
        <f t="shared" si="66"/>
        <v>-0.19308681277270845</v>
      </c>
      <c r="Q75" s="29">
        <f t="shared" si="67"/>
        <v>-0.98091744035946693</v>
      </c>
      <c r="R75" s="2">
        <f t="shared" si="68"/>
        <v>88.695356093497921</v>
      </c>
      <c r="S75" s="2">
        <f t="shared" si="69"/>
        <v>78.867084472715547</v>
      </c>
      <c r="T75" s="2">
        <f t="shared" si="70"/>
        <v>11.211129290782308</v>
      </c>
    </row>
    <row r="76" spans="1:20">
      <c r="A76"/>
      <c r="B76">
        <v>13</v>
      </c>
      <c r="C76">
        <v>317</v>
      </c>
      <c r="D76">
        <v>2013</v>
      </c>
      <c r="E76">
        <v>2019</v>
      </c>
      <c r="F76">
        <v>1246</v>
      </c>
      <c r="G76" s="1">
        <f t="shared" si="57"/>
        <v>-0.58549450549450544</v>
      </c>
      <c r="H76" s="1">
        <f t="shared" si="58"/>
        <v>-3.0250549450549449</v>
      </c>
      <c r="I76" s="1">
        <f t="shared" si="59"/>
        <v>-18.857802197802197</v>
      </c>
      <c r="J76" s="1">
        <f t="shared" si="60"/>
        <v>-9.7582417582417577E-2</v>
      </c>
      <c r="K76" s="1">
        <f t="shared" si="61"/>
        <v>-0.50417582417582407</v>
      </c>
      <c r="L76" s="1">
        <f t="shared" si="62"/>
        <v>-3.1429670329670332</v>
      </c>
      <c r="M76" s="2">
        <f t="shared" si="63"/>
        <v>19.107863956183042</v>
      </c>
      <c r="N76" s="1">
        <f t="shared" si="64"/>
        <v>3.1846439926971737</v>
      </c>
      <c r="O76" s="28">
        <f t="shared" si="65"/>
        <v>-3.0641546686595886E-2</v>
      </c>
      <c r="P76" s="29">
        <f t="shared" si="66"/>
        <v>-0.15831465788074542</v>
      </c>
      <c r="Q76" s="29">
        <f t="shared" si="67"/>
        <v>-0.98691314953077591</v>
      </c>
      <c r="R76" s="2">
        <f t="shared" si="68"/>
        <v>88.244168389304818</v>
      </c>
      <c r="S76" s="2">
        <f t="shared" si="69"/>
        <v>80.890981865761432</v>
      </c>
      <c r="T76" s="2">
        <f t="shared" si="70"/>
        <v>9.2796230833636653</v>
      </c>
    </row>
    <row r="77" spans="1:20" ht="15.75" customHeight="1">
      <c r="A77" s="19" t="s">
        <v>18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30"/>
      <c r="P77" s="30"/>
      <c r="Q77" s="30"/>
      <c r="R77" s="19"/>
      <c r="S77" s="19"/>
      <c r="T77" s="19"/>
    </row>
    <row r="78" spans="1:20">
      <c r="B78">
        <v>13</v>
      </c>
      <c r="C78">
        <v>367</v>
      </c>
      <c r="D78">
        <v>2081</v>
      </c>
      <c r="E78">
        <v>2450</v>
      </c>
      <c r="F78">
        <v>3030</v>
      </c>
      <c r="G78" s="1">
        <f t="shared" ref="G78:G85" si="71">((D78-$D$7)*3/4095)*33.3</f>
        <v>1.0734065934065935</v>
      </c>
      <c r="H78" s="1">
        <f t="shared" ref="H78:H85" si="72">((E78-$E$7)*3/4095)*33.3</f>
        <v>7.4894505494505488</v>
      </c>
      <c r="I78" s="1">
        <f t="shared" ref="I78:I85" si="73">((F78-$F$7)*3/4095)*33.3</f>
        <v>24.663956043956041</v>
      </c>
      <c r="J78" s="1">
        <f t="shared" ref="J78:L85" si="74">(G78*60)/360</f>
        <v>0.1789010989010989</v>
      </c>
      <c r="K78" s="1">
        <f t="shared" si="74"/>
        <v>1.248241758241758</v>
      </c>
      <c r="L78" s="1">
        <f t="shared" si="74"/>
        <v>4.1106593406593399</v>
      </c>
      <c r="M78" s="2">
        <f t="shared" ref="M78:M85" si="75">SQRT(G78*G78+H78*H78+I78*I78)</f>
        <v>25.798348764710305</v>
      </c>
      <c r="N78" s="1">
        <f t="shared" ref="N78:N85" si="76">(M78*60)/360</f>
        <v>4.2997247941183847</v>
      </c>
      <c r="O78" s="28">
        <f t="shared" ref="O78:Q85" si="77">G78/$M78</f>
        <v>4.1607569662555764E-2</v>
      </c>
      <c r="P78" s="29">
        <f t="shared" si="77"/>
        <v>0.29030736105465038</v>
      </c>
      <c r="Q78" s="29">
        <f t="shared" si="77"/>
        <v>0.9560284756555425</v>
      </c>
      <c r="R78" s="2">
        <f t="shared" ref="R78:T85" si="78">ACOS(ABS(O78))*360/(2*3.14159)</f>
        <v>87.61544749014999</v>
      </c>
      <c r="S78" s="2">
        <f t="shared" si="78"/>
        <v>73.123703591782416</v>
      </c>
      <c r="T78" s="2">
        <f t="shared" si="78"/>
        <v>17.054073363174833</v>
      </c>
    </row>
    <row r="79" spans="1:20">
      <c r="B79">
        <v>13</v>
      </c>
      <c r="C79">
        <v>382</v>
      </c>
      <c r="D79">
        <v>2055</v>
      </c>
      <c r="E79">
        <v>2371</v>
      </c>
      <c r="F79">
        <v>3065</v>
      </c>
      <c r="G79" s="1">
        <f t="shared" si="71"/>
        <v>0.4391208791208791</v>
      </c>
      <c r="H79" s="1">
        <f t="shared" si="72"/>
        <v>5.5621978021978018</v>
      </c>
      <c r="I79" s="1">
        <f t="shared" si="73"/>
        <v>25.517802197802197</v>
      </c>
      <c r="J79" s="1">
        <f t="shared" si="74"/>
        <v>7.3186813186813179E-2</v>
      </c>
      <c r="K79" s="1">
        <f t="shared" si="74"/>
        <v>0.927032967032967</v>
      </c>
      <c r="L79" s="1">
        <f t="shared" si="74"/>
        <v>4.2529670329670326</v>
      </c>
      <c r="M79" s="2">
        <f t="shared" si="75"/>
        <v>26.120664243916398</v>
      </c>
      <c r="N79" s="1">
        <f t="shared" si="76"/>
        <v>4.3534440406527333</v>
      </c>
      <c r="O79" s="28">
        <f t="shared" si="77"/>
        <v>1.6811244730238897E-2</v>
      </c>
      <c r="P79" s="29">
        <f t="shared" si="77"/>
        <v>0.21294243324969267</v>
      </c>
      <c r="Q79" s="29">
        <f t="shared" si="77"/>
        <v>0.9769201104349936</v>
      </c>
      <c r="R79" s="2">
        <f t="shared" si="78"/>
        <v>89.036816458774922</v>
      </c>
      <c r="S79" s="2">
        <f t="shared" si="78"/>
        <v>77.705223314056383</v>
      </c>
      <c r="T79" s="2">
        <f t="shared" si="78"/>
        <v>12.333709251311953</v>
      </c>
    </row>
    <row r="80" spans="1:20">
      <c r="B80">
        <v>13</v>
      </c>
      <c r="C80">
        <v>396</v>
      </c>
      <c r="D80">
        <v>2104</v>
      </c>
      <c r="E80">
        <v>2316</v>
      </c>
      <c r="F80">
        <v>2935</v>
      </c>
      <c r="G80" s="1">
        <f t="shared" si="71"/>
        <v>1.6345054945054944</v>
      </c>
      <c r="H80" s="1">
        <f t="shared" si="72"/>
        <v>4.2204395604395595</v>
      </c>
      <c r="I80" s="1">
        <f t="shared" si="73"/>
        <v>22.346373626373623</v>
      </c>
      <c r="J80" s="1">
        <f t="shared" si="74"/>
        <v>0.2724175824175824</v>
      </c>
      <c r="K80" s="1">
        <f t="shared" si="74"/>
        <v>0.70340659340659328</v>
      </c>
      <c r="L80" s="1">
        <f t="shared" si="74"/>
        <v>3.7243956043956037</v>
      </c>
      <c r="M80" s="2">
        <f t="shared" si="75"/>
        <v>22.800090625793104</v>
      </c>
      <c r="N80" s="1">
        <f t="shared" si="76"/>
        <v>3.8000151042988501</v>
      </c>
      <c r="O80" s="28">
        <f t="shared" si="77"/>
        <v>7.1688552529542329E-2</v>
      </c>
      <c r="P80" s="29">
        <f t="shared" si="77"/>
        <v>0.18510626250165402</v>
      </c>
      <c r="Q80" s="29">
        <f t="shared" si="77"/>
        <v>0.98010021070239939</v>
      </c>
      <c r="R80" s="2">
        <f t="shared" si="78"/>
        <v>85.889094684310507</v>
      </c>
      <c r="S80" s="2">
        <f t="shared" si="78"/>
        <v>79.332739215243677</v>
      </c>
      <c r="T80" s="2">
        <f t="shared" si="78"/>
        <v>11.449461879818466</v>
      </c>
    </row>
    <row r="81" spans="1:20">
      <c r="B81">
        <v>13</v>
      </c>
      <c r="C81">
        <v>411</v>
      </c>
      <c r="D81">
        <v>2098</v>
      </c>
      <c r="E81">
        <v>2415</v>
      </c>
      <c r="F81">
        <v>3077</v>
      </c>
      <c r="G81" s="1">
        <f t="shared" si="71"/>
        <v>1.488131868131868</v>
      </c>
      <c r="H81" s="1">
        <f t="shared" si="72"/>
        <v>6.6356043956043953</v>
      </c>
      <c r="I81" s="1">
        <f t="shared" si="73"/>
        <v>25.810549450549448</v>
      </c>
      <c r="J81" s="1">
        <f t="shared" si="74"/>
        <v>0.24802197802197798</v>
      </c>
      <c r="K81" s="1">
        <f t="shared" si="74"/>
        <v>1.105934065934066</v>
      </c>
      <c r="L81" s="1">
        <f t="shared" si="74"/>
        <v>4.3017582417582414</v>
      </c>
      <c r="M81" s="2">
        <f t="shared" si="75"/>
        <v>26.691388968938512</v>
      </c>
      <c r="N81" s="1">
        <f t="shared" si="76"/>
        <v>4.4485648281564192</v>
      </c>
      <c r="O81" s="28">
        <f t="shared" si="77"/>
        <v>5.5753256972263493E-2</v>
      </c>
      <c r="P81" s="29">
        <f t="shared" si="77"/>
        <v>0.24860468682714215</v>
      </c>
      <c r="Q81" s="29">
        <f t="shared" si="77"/>
        <v>0.96699911273204553</v>
      </c>
      <c r="R81" s="2">
        <f t="shared" si="78"/>
        <v>86.803989742908968</v>
      </c>
      <c r="S81" s="2">
        <f t="shared" si="78"/>
        <v>75.605103763347472</v>
      </c>
      <c r="T81" s="2">
        <f t="shared" si="78"/>
        <v>14.760546582480575</v>
      </c>
    </row>
    <row r="82" spans="1:20">
      <c r="B82">
        <v>13</v>
      </c>
      <c r="C82">
        <v>438</v>
      </c>
      <c r="D82">
        <v>2096</v>
      </c>
      <c r="E82">
        <v>2424</v>
      </c>
      <c r="F82">
        <v>3063</v>
      </c>
      <c r="G82" s="1">
        <f t="shared" si="71"/>
        <v>1.4393406593406592</v>
      </c>
      <c r="H82" s="1">
        <f t="shared" si="72"/>
        <v>6.8551648351648344</v>
      </c>
      <c r="I82" s="1">
        <f t="shared" si="73"/>
        <v>25.469010989010986</v>
      </c>
      <c r="J82" s="1">
        <f t="shared" si="74"/>
        <v>0.23989010989010989</v>
      </c>
      <c r="K82" s="1">
        <f t="shared" si="74"/>
        <v>1.1425274725274726</v>
      </c>
      <c r="L82" s="1">
        <f t="shared" si="74"/>
        <v>4.2448351648351643</v>
      </c>
      <c r="M82" s="2">
        <f t="shared" si="75"/>
        <v>26.414683553078468</v>
      </c>
      <c r="N82" s="1">
        <f t="shared" si="76"/>
        <v>4.4024472588464114</v>
      </c>
      <c r="O82" s="28">
        <f t="shared" si="77"/>
        <v>5.4490172348588023E-2</v>
      </c>
      <c r="P82" s="29">
        <f t="shared" si="77"/>
        <v>0.25952099033819043</v>
      </c>
      <c r="Q82" s="29">
        <f t="shared" si="77"/>
        <v>0.96419898189704911</v>
      </c>
      <c r="R82" s="2">
        <f t="shared" si="78"/>
        <v>86.876469422031434</v>
      </c>
      <c r="S82" s="2">
        <f t="shared" si="78"/>
        <v>74.958422001903131</v>
      </c>
      <c r="T82" s="2">
        <f t="shared" si="78"/>
        <v>15.377649464144588</v>
      </c>
    </row>
    <row r="83" spans="1:20">
      <c r="B83">
        <v>13</v>
      </c>
      <c r="C83">
        <v>453</v>
      </c>
      <c r="D83">
        <v>2092</v>
      </c>
      <c r="E83">
        <v>2451</v>
      </c>
      <c r="F83">
        <v>3133</v>
      </c>
      <c r="G83" s="1">
        <f t="shared" si="71"/>
        <v>1.3417582417582417</v>
      </c>
      <c r="H83" s="1">
        <f t="shared" si="72"/>
        <v>7.5138461538461536</v>
      </c>
      <c r="I83" s="1">
        <f t="shared" si="73"/>
        <v>27.176703296703295</v>
      </c>
      <c r="J83" s="1">
        <f t="shared" si="74"/>
        <v>0.22362637362637361</v>
      </c>
      <c r="K83" s="1">
        <f t="shared" si="74"/>
        <v>1.2523076923076921</v>
      </c>
      <c r="L83" s="1">
        <f t="shared" si="74"/>
        <v>4.5294505494505488</v>
      </c>
      <c r="M83" s="2">
        <f t="shared" si="75"/>
        <v>28.228202232519848</v>
      </c>
      <c r="N83" s="1">
        <f t="shared" si="76"/>
        <v>4.7047003720866414</v>
      </c>
      <c r="O83" s="28">
        <f t="shared" si="77"/>
        <v>4.7532543188757895E-2</v>
      </c>
      <c r="P83" s="29">
        <f t="shared" si="77"/>
        <v>0.2661822418570442</v>
      </c>
      <c r="Q83" s="29">
        <f t="shared" si="77"/>
        <v>0.96275005658684165</v>
      </c>
      <c r="R83" s="2">
        <f t="shared" si="78"/>
        <v>87.275633039329477</v>
      </c>
      <c r="S83" s="2">
        <f t="shared" si="78"/>
        <v>74.562849344309228</v>
      </c>
      <c r="T83" s="2">
        <f t="shared" si="78"/>
        <v>15.687662171032551</v>
      </c>
    </row>
    <row r="84" spans="1:20">
      <c r="B84">
        <v>13</v>
      </c>
      <c r="C84">
        <v>467</v>
      </c>
      <c r="D84">
        <v>2068</v>
      </c>
      <c r="E84">
        <v>2339</v>
      </c>
      <c r="F84">
        <v>2809</v>
      </c>
      <c r="G84" s="1">
        <f t="shared" si="71"/>
        <v>0.75626373626373622</v>
      </c>
      <c r="H84" s="1">
        <f t="shared" si="72"/>
        <v>4.7815384615384611</v>
      </c>
      <c r="I84" s="1">
        <f t="shared" si="73"/>
        <v>19.272527472527472</v>
      </c>
      <c r="J84" s="1">
        <f t="shared" si="74"/>
        <v>0.12604395604395602</v>
      </c>
      <c r="K84" s="1">
        <f t="shared" si="74"/>
        <v>0.79692307692307685</v>
      </c>
      <c r="L84" s="1">
        <f t="shared" si="74"/>
        <v>3.2120879120879118</v>
      </c>
      <c r="M84" s="2">
        <f t="shared" si="75"/>
        <v>19.871219390799482</v>
      </c>
      <c r="N84" s="1">
        <f t="shared" si="76"/>
        <v>3.3118698984665804</v>
      </c>
      <c r="O84" s="28">
        <f t="shared" si="77"/>
        <v>3.8058245012074686E-2</v>
      </c>
      <c r="P84" s="29">
        <f t="shared" si="77"/>
        <v>0.24062632330214964</v>
      </c>
      <c r="Q84" s="29">
        <f t="shared" si="77"/>
        <v>0.96987140514641956</v>
      </c>
      <c r="R84" s="2">
        <f t="shared" si="78"/>
        <v>87.818970617091978</v>
      </c>
      <c r="S84" s="2">
        <f t="shared" si="78"/>
        <v>76.076554851317354</v>
      </c>
      <c r="T84" s="2">
        <f t="shared" si="78"/>
        <v>14.100155407521612</v>
      </c>
    </row>
    <row r="85" spans="1:20">
      <c r="B85">
        <v>13</v>
      </c>
      <c r="C85">
        <v>482</v>
      </c>
      <c r="D85">
        <v>2093</v>
      </c>
      <c r="E85">
        <v>2443</v>
      </c>
      <c r="F85">
        <v>3097</v>
      </c>
      <c r="G85" s="1">
        <f t="shared" si="71"/>
        <v>1.3661538461538461</v>
      </c>
      <c r="H85" s="1">
        <f t="shared" si="72"/>
        <v>7.3186813186813175</v>
      </c>
      <c r="I85" s="1">
        <f t="shared" si="73"/>
        <v>26.298461538461535</v>
      </c>
      <c r="J85" s="1">
        <f t="shared" si="74"/>
        <v>0.22769230769230767</v>
      </c>
      <c r="K85" s="1">
        <f t="shared" si="74"/>
        <v>1.2197802197802197</v>
      </c>
      <c r="L85" s="1">
        <f t="shared" si="74"/>
        <v>4.3830769230769224</v>
      </c>
      <c r="M85" s="2">
        <f t="shared" si="75"/>
        <v>27.332005997835513</v>
      </c>
      <c r="N85" s="1">
        <f t="shared" si="76"/>
        <v>4.5553343329725857</v>
      </c>
      <c r="O85" s="28">
        <f t="shared" si="77"/>
        <v>4.998366553344219E-2</v>
      </c>
      <c r="P85" s="29">
        <f t="shared" si="77"/>
        <v>0.26776963678629739</v>
      </c>
      <c r="Q85" s="29">
        <f t="shared" si="77"/>
        <v>0.962185561518762</v>
      </c>
      <c r="R85" s="2">
        <f t="shared" si="78"/>
        <v>87.135026684888416</v>
      </c>
      <c r="S85" s="2">
        <f t="shared" si="78"/>
        <v>74.468472652582633</v>
      </c>
      <c r="T85" s="2">
        <f t="shared" si="78"/>
        <v>15.806836565482472</v>
      </c>
    </row>
    <row r="86" spans="1:20">
      <c r="O86" s="32"/>
      <c r="P86" s="32"/>
      <c r="Q86" s="32"/>
    </row>
    <row r="87" spans="1:20" ht="15.75" customHeight="1">
      <c r="A87" s="19" t="s">
        <v>22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30"/>
      <c r="P87" s="30"/>
      <c r="Q87" s="30"/>
      <c r="R87" s="19"/>
      <c r="S87" s="19"/>
      <c r="T87" s="19"/>
    </row>
    <row r="88" spans="1:20">
      <c r="O88" s="32"/>
      <c r="P88" s="32"/>
      <c r="Q88" s="32"/>
    </row>
    <row r="89" spans="1:20">
      <c r="B89">
        <v>14</v>
      </c>
      <c r="C89">
        <v>71</v>
      </c>
      <c r="D89">
        <v>1895</v>
      </c>
      <c r="E89">
        <v>2209</v>
      </c>
      <c r="F89">
        <v>930</v>
      </c>
      <c r="G89" s="1">
        <f t="shared" ref="G89" si="79">((D89-$D$7)*3/4095)*33.3</f>
        <v>-3.464175824175824</v>
      </c>
      <c r="H89" s="1">
        <f t="shared" ref="H89" si="80">((E89-$E$7)*3/4095)*33.3</f>
        <v>1.61010989010989</v>
      </c>
      <c r="I89" s="1">
        <f t="shared" ref="I89" si="81">((F89-$F$7)*3/4095)*33.3</f>
        <v>-26.566813186813185</v>
      </c>
      <c r="J89" s="1">
        <f t="shared" ref="J89" si="82">(G89*60)/360</f>
        <v>-0.57736263736263738</v>
      </c>
      <c r="K89" s="1">
        <f t="shared" ref="K89" si="83">(H89*60)/360</f>
        <v>0.26835164835164832</v>
      </c>
      <c r="L89" s="1">
        <f t="shared" ref="L89" si="84">(I89*60)/360</f>
        <v>-4.4278021978021975</v>
      </c>
      <c r="M89" s="2">
        <f t="shared" ref="M89" si="85">SQRT(G89*G89+H89*H89+I89*I89)</f>
        <v>26.840054599461322</v>
      </c>
      <c r="N89" s="1">
        <f t="shared" ref="N89" si="86">(M89*60)/360</f>
        <v>4.4733424332435536</v>
      </c>
      <c r="O89" s="28">
        <f t="shared" ref="O89" si="87">G89/$M89</f>
        <v>-0.12906739110155721</v>
      </c>
      <c r="P89" s="29">
        <f t="shared" ref="P89" si="88">H89/$M89</f>
        <v>5.9989069103540675E-2</v>
      </c>
      <c r="Q89" s="29">
        <f t="shared" ref="Q89" si="89">I89/$M89</f>
        <v>-0.98981964020842117</v>
      </c>
      <c r="R89" s="2">
        <f t="shared" ref="R89" si="90">ACOS(ABS(O89))*360/(2*3.14159)</f>
        <v>82.584366005551743</v>
      </c>
      <c r="S89" s="2">
        <f t="shared" ref="S89" si="91">ACOS(ABS(P89))*360/(2*3.14159)</f>
        <v>86.560887771748327</v>
      </c>
      <c r="T89" s="2">
        <f t="shared" ref="T89" si="92">ACOS(ABS(Q89))*360/(2*3.14159)</f>
        <v>8.1825504125374664</v>
      </c>
    </row>
    <row r="90" spans="1:20">
      <c r="B90">
        <v>14</v>
      </c>
      <c r="C90">
        <v>86</v>
      </c>
      <c r="D90">
        <v>1941</v>
      </c>
      <c r="E90">
        <v>2192</v>
      </c>
      <c r="F90">
        <v>1039</v>
      </c>
      <c r="G90" s="1">
        <f t="shared" ref="G90:G95" si="93">((D90-$D$7)*3/4095)*33.3</f>
        <v>-2.3419780219780217</v>
      </c>
      <c r="H90" s="1">
        <f t="shared" ref="H90:H95" si="94">((E90-$E$7)*3/4095)*33.3</f>
        <v>1.1953846153846153</v>
      </c>
      <c r="I90" s="1">
        <f t="shared" ref="I90:I95" si="95">((F90-$F$7)*3/4095)*33.3</f>
        <v>-23.907692307692304</v>
      </c>
      <c r="J90" s="1">
        <f t="shared" ref="J90:J95" si="96">(G90*60)/360</f>
        <v>-0.39032967032967031</v>
      </c>
      <c r="K90" s="1">
        <f t="shared" ref="K90:K95" si="97">(H90*60)/360</f>
        <v>0.19923076923076921</v>
      </c>
      <c r="L90" s="1">
        <f t="shared" ref="L90:L95" si="98">(I90*60)/360</f>
        <v>-3.9846153846153842</v>
      </c>
      <c r="M90" s="2">
        <f t="shared" ref="M90:M95" si="99">SQRT(G90*G90+H90*H90+I90*I90)</f>
        <v>24.051851423818</v>
      </c>
      <c r="N90" s="1">
        <f t="shared" ref="N90:N95" si="100">(M90*60)/360</f>
        <v>4.008641903969667</v>
      </c>
      <c r="O90" s="28">
        <f t="shared" ref="O90:O95" si="101">G90/$M90</f>
        <v>-9.7372047611221077E-2</v>
      </c>
      <c r="P90" s="29">
        <f t="shared" ref="P90:P95" si="102">H90/$M90</f>
        <v>4.9700315968227424E-2</v>
      </c>
      <c r="Q90" s="29">
        <f t="shared" ref="Q90:Q95" si="103">I90/$M90</f>
        <v>-0.99400631936454842</v>
      </c>
      <c r="R90" s="2">
        <f t="shared" ref="R90:R95" si="104">ACOS(ABS(O90))*360/(2*3.14159)</f>
        <v>84.412210046113401</v>
      </c>
      <c r="S90" s="2">
        <f t="shared" ref="S90:S95" si="105">ACOS(ABS(P90))*360/(2*3.14159)</f>
        <v>87.151281635894918</v>
      </c>
      <c r="T90" s="2">
        <f t="shared" ref="T90:T95" si="106">ACOS(ABS(Q90))*360/(2*3.14159)</f>
        <v>6.276274845518194</v>
      </c>
    </row>
    <row r="91" spans="1:20">
      <c r="B91">
        <v>14</v>
      </c>
      <c r="C91">
        <v>100</v>
      </c>
      <c r="D91">
        <v>2129</v>
      </c>
      <c r="E91">
        <v>2201</v>
      </c>
      <c r="F91">
        <v>924</v>
      </c>
      <c r="G91" s="1">
        <f t="shared" si="93"/>
        <v>2.2443956043956041</v>
      </c>
      <c r="H91" s="1">
        <f t="shared" si="94"/>
        <v>1.4149450549450548</v>
      </c>
      <c r="I91" s="1">
        <f t="shared" si="95"/>
        <v>-26.713186813186812</v>
      </c>
      <c r="J91" s="1">
        <f t="shared" si="96"/>
        <v>0.37406593406593402</v>
      </c>
      <c r="K91" s="1">
        <f t="shared" si="97"/>
        <v>0.23582417582417581</v>
      </c>
      <c r="L91" s="1">
        <f t="shared" si="98"/>
        <v>-4.4521978021978015</v>
      </c>
      <c r="M91" s="2">
        <f t="shared" si="99"/>
        <v>26.844622009887967</v>
      </c>
      <c r="N91" s="1">
        <f t="shared" si="100"/>
        <v>4.4741036683146609</v>
      </c>
      <c r="O91" s="28">
        <f t="shared" si="101"/>
        <v>8.3606899123738893E-2</v>
      </c>
      <c r="P91" s="29">
        <f t="shared" si="102"/>
        <v>5.2708697273661481E-2</v>
      </c>
      <c r="Q91" s="29">
        <f t="shared" si="103"/>
        <v>-0.99510385370102283</v>
      </c>
      <c r="R91" s="2">
        <f t="shared" si="104"/>
        <v>85.204151066422298</v>
      </c>
      <c r="S91" s="2">
        <f t="shared" si="105"/>
        <v>86.978687461684061</v>
      </c>
      <c r="T91" s="2">
        <f t="shared" si="106"/>
        <v>5.6720826032914209</v>
      </c>
    </row>
    <row r="92" spans="1:20">
      <c r="B92">
        <v>14</v>
      </c>
      <c r="C92">
        <v>144</v>
      </c>
      <c r="D92">
        <v>1835</v>
      </c>
      <c r="E92">
        <v>2141</v>
      </c>
      <c r="F92">
        <v>942</v>
      </c>
      <c r="G92" s="1">
        <f t="shared" si="93"/>
        <v>-4.9279120879120875</v>
      </c>
      <c r="H92" s="1">
        <f t="shared" si="94"/>
        <v>-4.8791208791208789E-2</v>
      </c>
      <c r="I92" s="1">
        <f t="shared" si="95"/>
        <v>-26.274065934065931</v>
      </c>
      <c r="J92" s="1">
        <f t="shared" si="96"/>
        <v>-0.82131868131868124</v>
      </c>
      <c r="K92" s="1">
        <f t="shared" si="97"/>
        <v>-8.1318681318681314E-3</v>
      </c>
      <c r="L92" s="1">
        <f t="shared" si="98"/>
        <v>-4.3790109890109887</v>
      </c>
      <c r="M92" s="2">
        <f t="shared" si="99"/>
        <v>26.732250912257449</v>
      </c>
      <c r="N92" s="1">
        <f t="shared" si="100"/>
        <v>4.4553751520429081</v>
      </c>
      <c r="O92" s="28">
        <f t="shared" si="101"/>
        <v>-0.18434332761901873</v>
      </c>
      <c r="P92" s="29">
        <f t="shared" si="102"/>
        <v>-1.8251814615744431E-3</v>
      </c>
      <c r="Q92" s="29">
        <f t="shared" si="103"/>
        <v>-0.98286021705783755</v>
      </c>
      <c r="R92" s="2">
        <f t="shared" si="104"/>
        <v>79.377217663485368</v>
      </c>
      <c r="S92" s="2">
        <f t="shared" si="105"/>
        <v>89.895500678825556</v>
      </c>
      <c r="T92" s="2">
        <f t="shared" si="106"/>
        <v>10.623385070378458</v>
      </c>
    </row>
    <row r="93" spans="1:20">
      <c r="B93">
        <v>14</v>
      </c>
      <c r="C93">
        <v>158</v>
      </c>
      <c r="D93">
        <v>2085</v>
      </c>
      <c r="E93">
        <v>2156</v>
      </c>
      <c r="F93">
        <v>1031</v>
      </c>
      <c r="G93" s="1">
        <f t="shared" si="93"/>
        <v>1.1709890109890109</v>
      </c>
      <c r="H93" s="1">
        <f t="shared" si="94"/>
        <v>0.31714285714285717</v>
      </c>
      <c r="I93" s="1">
        <f t="shared" si="95"/>
        <v>-24.10285714285714</v>
      </c>
      <c r="J93" s="1">
        <f t="shared" si="96"/>
        <v>0.19516483516483515</v>
      </c>
      <c r="K93" s="1">
        <f t="shared" si="97"/>
        <v>5.2857142857142866E-2</v>
      </c>
      <c r="L93" s="1">
        <f t="shared" si="98"/>
        <v>-4.0171428571428569</v>
      </c>
      <c r="M93" s="2">
        <f t="shared" si="99"/>
        <v>24.133369373228287</v>
      </c>
      <c r="N93" s="1">
        <f t="shared" si="100"/>
        <v>4.0222282288713815</v>
      </c>
      <c r="O93" s="28">
        <f t="shared" si="101"/>
        <v>4.8521571641298313E-2</v>
      </c>
      <c r="P93" s="29">
        <f t="shared" si="102"/>
        <v>1.3141258986184961E-2</v>
      </c>
      <c r="Q93" s="29">
        <f t="shared" si="103"/>
        <v>-0.99873568295005688</v>
      </c>
      <c r="R93" s="2">
        <f t="shared" si="104"/>
        <v>87.218900365468258</v>
      </c>
      <c r="S93" s="2">
        <f t="shared" si="105"/>
        <v>89.247115033564782</v>
      </c>
      <c r="T93" s="2">
        <f t="shared" si="106"/>
        <v>2.881454473365852</v>
      </c>
    </row>
    <row r="94" spans="1:20">
      <c r="B94">
        <v>14</v>
      </c>
      <c r="C94">
        <v>173</v>
      </c>
      <c r="D94">
        <v>2022</v>
      </c>
      <c r="E94">
        <v>2191</v>
      </c>
      <c r="F94">
        <v>1002</v>
      </c>
      <c r="G94" s="1">
        <f t="shared" si="93"/>
        <v>-0.36593406593406591</v>
      </c>
      <c r="H94" s="1">
        <f t="shared" si="94"/>
        <v>1.1709890109890109</v>
      </c>
      <c r="I94" s="1">
        <f t="shared" si="95"/>
        <v>-24.810329670329669</v>
      </c>
      <c r="J94" s="1">
        <f t="shared" si="96"/>
        <v>-6.0989010989010987E-2</v>
      </c>
      <c r="K94" s="1">
        <f t="shared" si="97"/>
        <v>0.19516483516483515</v>
      </c>
      <c r="L94" s="1">
        <f t="shared" si="98"/>
        <v>-4.1350549450549448</v>
      </c>
      <c r="M94" s="2">
        <f t="shared" si="99"/>
        <v>24.840643738738109</v>
      </c>
      <c r="N94" s="1">
        <f t="shared" si="100"/>
        <v>4.1401072897896851</v>
      </c>
      <c r="O94" s="28">
        <f t="shared" si="101"/>
        <v>-1.4731263399724404E-2</v>
      </c>
      <c r="P94" s="29">
        <f t="shared" si="102"/>
        <v>4.7140042879118098E-2</v>
      </c>
      <c r="Q94" s="29">
        <f t="shared" si="103"/>
        <v>-0.99877965850131467</v>
      </c>
      <c r="R94" s="2">
        <f t="shared" si="104"/>
        <v>89.156005556666045</v>
      </c>
      <c r="S94" s="2">
        <f t="shared" si="105"/>
        <v>87.298146907505654</v>
      </c>
      <c r="T94" s="2">
        <f t="shared" si="106"/>
        <v>2.8308891416667219</v>
      </c>
    </row>
    <row r="95" spans="1:20">
      <c r="B95">
        <v>14</v>
      </c>
      <c r="C95">
        <v>188</v>
      </c>
      <c r="D95">
        <v>1900</v>
      </c>
      <c r="E95">
        <v>2211</v>
      </c>
      <c r="F95">
        <v>958</v>
      </c>
      <c r="G95" s="1">
        <f t="shared" si="93"/>
        <v>-3.342197802197802</v>
      </c>
      <c r="H95" s="1">
        <f t="shared" si="94"/>
        <v>1.6589010989010988</v>
      </c>
      <c r="I95" s="1">
        <f t="shared" si="95"/>
        <v>-25.88373626373626</v>
      </c>
      <c r="J95" s="1">
        <f t="shared" si="96"/>
        <v>-0.55703296703296701</v>
      </c>
      <c r="K95" s="1">
        <f t="shared" si="97"/>
        <v>0.27648351648351649</v>
      </c>
      <c r="L95" s="1">
        <f t="shared" si="98"/>
        <v>-4.3139560439560434</v>
      </c>
      <c r="M95" s="2">
        <f t="shared" si="99"/>
        <v>26.151291401680464</v>
      </c>
      <c r="N95" s="1">
        <f t="shared" si="100"/>
        <v>4.3585485669467436</v>
      </c>
      <c r="O95" s="28">
        <f t="shared" si="101"/>
        <v>-0.12780239992213291</v>
      </c>
      <c r="P95" s="29">
        <f t="shared" si="102"/>
        <v>6.3434767844562312E-2</v>
      </c>
      <c r="Q95" s="29">
        <f t="shared" si="103"/>
        <v>-0.98976895122177366</v>
      </c>
      <c r="R95" s="2">
        <f t="shared" si="104"/>
        <v>82.657450013586782</v>
      </c>
      <c r="S95" s="2">
        <f t="shared" si="105"/>
        <v>86.36308650189541</v>
      </c>
      <c r="T95" s="2">
        <f t="shared" si="106"/>
        <v>8.2029307495400197</v>
      </c>
    </row>
  </sheetData>
  <mergeCells count="23">
    <mergeCell ref="A1:T1"/>
    <mergeCell ref="R3:T3"/>
    <mergeCell ref="O3:Q3"/>
    <mergeCell ref="A41:T41"/>
    <mergeCell ref="A49:T49"/>
    <mergeCell ref="A6:T6"/>
    <mergeCell ref="A13:T13"/>
    <mergeCell ref="A26:T26"/>
    <mergeCell ref="A37:T37"/>
    <mergeCell ref="A2:L2"/>
    <mergeCell ref="M2:N2"/>
    <mergeCell ref="A87:T87"/>
    <mergeCell ref="O2:Q2"/>
    <mergeCell ref="R2:T2"/>
    <mergeCell ref="B3:C3"/>
    <mergeCell ref="D3:F3"/>
    <mergeCell ref="G3:I3"/>
    <mergeCell ref="J3:L3"/>
    <mergeCell ref="A77:T77"/>
    <mergeCell ref="A36:D36"/>
    <mergeCell ref="A57:D57"/>
    <mergeCell ref="A58:T58"/>
    <mergeCell ref="A66:T66"/>
  </mergeCells>
  <phoneticPr fontId="8" type="noConversion"/>
  <pageMargins left="0.78749999999999998" right="0.78749999999999998" top="1.05277777777778" bottom="1.05277777777778" header="0.78749999999999998" footer="0.78749999999999998"/>
  <pageSetup firstPageNumber="0"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83535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Gyro 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 Fisher</dc:creator>
  <cp:lastModifiedBy>Burns Fisher</cp:lastModifiedBy>
  <cp:revision>12</cp:revision>
  <cp:lastPrinted>2017-09-24T22:44:34Z</cp:lastPrinted>
  <dcterms:created xsi:type="dcterms:W3CDTF">2017-09-18T16:16:45Z</dcterms:created>
  <dcterms:modified xsi:type="dcterms:W3CDTF">2017-09-28T21:23:42Z</dcterms:modified>
  <dc:language>en-US</dc:language>
</cp:coreProperties>
</file>